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odeName="ЭтаКнига"/>
  <bookViews>
    <workbookView xWindow="12510" yWindow="600" windowWidth="15480" windowHeight="11640" activeTab="5"/>
  </bookViews>
  <sheets>
    <sheet name="пр.1" sheetId="1" r:id="rId1"/>
    <sheet name="пр.2" sheetId="2" state="hidden" r:id="rId2"/>
    <sheet name="пр.3" sheetId="3" state="hidden" r:id="rId3"/>
    <sheet name="пр 2" sheetId="8" r:id="rId4"/>
    <sheet name="пр3" sheetId="7" r:id="rId5"/>
    <sheet name="пр4" sheetId="9" r:id="rId6"/>
    <sheet name="пр5" sheetId="11" r:id="rId7"/>
    <sheet name="6" sheetId="10" r:id="rId8"/>
    <sheet name="пр7" sheetId="12" r:id="rId9"/>
  </sheets>
  <externalReferences>
    <externalReference r:id="rId10"/>
  </externalReferences>
  <definedNames>
    <definedName name="_xlnm._FilterDatabase" localSheetId="5" hidden="1">пр4!$A$4:$G$96</definedName>
    <definedName name="_xlnm._FilterDatabase" localSheetId="6" hidden="1">пр5!$A$4:$H$120</definedName>
    <definedName name="Z_7FC18117_6ABE_4478_98BD_E5CC01C5B3CC_.wvu.FilterData" localSheetId="5" hidden="1">пр4!$A$4:$G$92</definedName>
    <definedName name="Z_7FC18117_6ABE_4478_98BD_E5CC01C5B3CC_.wvu.FilterData" localSheetId="6" hidden="1">пр5!$A$4:$H$115</definedName>
    <definedName name="Z_7FC18117_6ABE_4478_98BD_E5CC01C5B3CC_.wvu.PrintArea" localSheetId="7" hidden="1">'6'!$A$1:$C$25</definedName>
    <definedName name="Z_7FC18117_6ABE_4478_98BD_E5CC01C5B3CC_.wvu.PrintArea" localSheetId="0" hidden="1">пр.1!$A$2:$C$37</definedName>
    <definedName name="Z_7FC18117_6ABE_4478_98BD_E5CC01C5B3CC_.wvu.PrintArea" localSheetId="1" hidden="1">пр.2!$A$1:$C$46</definedName>
    <definedName name="Z_7FC18117_6ABE_4478_98BD_E5CC01C5B3CC_.wvu.PrintArea" localSheetId="5" hidden="1">пр4!$A$1:$I$92</definedName>
    <definedName name="Z_7FC18117_6ABE_4478_98BD_E5CC01C5B3CC_.wvu.PrintArea" localSheetId="6" hidden="1">пр5!$A$1:$J$115</definedName>
    <definedName name="Z_7FC18117_6ABE_4478_98BD_E5CC01C5B3CC_.wvu.PrintTitles" localSheetId="0" hidden="1">пр.1!#REF!</definedName>
    <definedName name="Z_7FC18117_6ABE_4478_98BD_E5CC01C5B3CC_.wvu.PrintTitles" localSheetId="5" hidden="1">пр4!$4:$4</definedName>
    <definedName name="Z_7FC18117_6ABE_4478_98BD_E5CC01C5B3CC_.wvu.PrintTitles" localSheetId="6" hidden="1">пр5!$4:$4</definedName>
    <definedName name="Z_7FC18117_6ABE_4478_98BD_E5CC01C5B3CC_.wvu.Rows" localSheetId="7" hidden="1">'6'!$5:$5,'6'!$8:$9</definedName>
    <definedName name="Z_7FC18117_6ABE_4478_98BD_E5CC01C5B3CC_.wvu.Rows" localSheetId="2" hidden="1">пр.3!$6:$7</definedName>
    <definedName name="Z_7FC18117_6ABE_4478_98BD_E5CC01C5B3CC_.wvu.Rows" localSheetId="5" hidden="1">пр4!$2:$2</definedName>
    <definedName name="Z_7FC18117_6ABE_4478_98BD_E5CC01C5B3CC_.wvu.Rows" localSheetId="6" hidden="1">пр5!$2:$2</definedName>
    <definedName name="Z_FCB7CCA4_06F5_4D31_B9DC_04E0E62F6E19_.wvu.FilterData" localSheetId="5" hidden="1">пр4!$A$4:$G$92</definedName>
    <definedName name="Z_FCB7CCA4_06F5_4D31_B9DC_04E0E62F6E19_.wvu.FilterData" localSheetId="6" hidden="1">пр5!$A$4:$H$115</definedName>
    <definedName name="Z_FCB7CCA4_06F5_4D31_B9DC_04E0E62F6E19_.wvu.PrintArea" localSheetId="7" hidden="1">'6'!$A$1:$C$25</definedName>
    <definedName name="Z_FCB7CCA4_06F5_4D31_B9DC_04E0E62F6E19_.wvu.PrintArea" localSheetId="0" hidden="1">пр.1!$A$2:$C$52</definedName>
    <definedName name="Z_FCB7CCA4_06F5_4D31_B9DC_04E0E62F6E19_.wvu.PrintArea" localSheetId="1" hidden="1">пр.2!$A$1:$C$51</definedName>
    <definedName name="Z_FCB7CCA4_06F5_4D31_B9DC_04E0E62F6E19_.wvu.PrintArea" localSheetId="5" hidden="1">пр4!$A$1:$I$92</definedName>
    <definedName name="Z_FCB7CCA4_06F5_4D31_B9DC_04E0E62F6E19_.wvu.PrintArea" localSheetId="6" hidden="1">пр5!$A$1:$J$115</definedName>
    <definedName name="Z_FCB7CCA4_06F5_4D31_B9DC_04E0E62F6E19_.wvu.PrintTitles" localSheetId="0" hidden="1">пр.1!#REF!</definedName>
    <definedName name="Z_FCB7CCA4_06F5_4D31_B9DC_04E0E62F6E19_.wvu.PrintTitles" localSheetId="5" hidden="1">пр4!$4:$4</definedName>
    <definedName name="Z_FCB7CCA4_06F5_4D31_B9DC_04E0E62F6E19_.wvu.PrintTitles" localSheetId="6" hidden="1">пр5!$4:$4</definedName>
    <definedName name="Z_FCB7CCA4_06F5_4D31_B9DC_04E0E62F6E19_.wvu.Rows" localSheetId="7" hidden="1">'6'!$5:$5,'6'!$8:$9</definedName>
    <definedName name="Z_FCB7CCA4_06F5_4D31_B9DC_04E0E62F6E19_.wvu.Rows" localSheetId="2" hidden="1">пр.3!$6:$7</definedName>
    <definedName name="Z_FCB7CCA4_06F5_4D31_B9DC_04E0E62F6E19_.wvu.Rows" localSheetId="5" hidden="1">пр4!$2:$2</definedName>
    <definedName name="Z_FCB7CCA4_06F5_4D31_B9DC_04E0E62F6E19_.wvu.Rows" localSheetId="6" hidden="1">пр5!$2:$2</definedName>
    <definedName name="_xlnm.Print_Titles" localSheetId="0">пр.1!#REF!</definedName>
    <definedName name="_xlnm.Print_Titles" localSheetId="5">пр4!$4:$4</definedName>
    <definedName name="_xlnm.Print_Titles" localSheetId="6">пр5!$4:$4</definedName>
    <definedName name="_xlnm.Print_Area" localSheetId="7">'6'!$A$1:$C$25</definedName>
    <definedName name="_xlnm.Print_Area" localSheetId="0">пр.1!$A$1:$C$53</definedName>
    <definedName name="_xlnm.Print_Area" localSheetId="1">пр.2!$A$1:$C$51</definedName>
    <definedName name="_xlnm.Print_Area" localSheetId="5">пр4!$A$1:$I$92</definedName>
    <definedName name="_xlnm.Print_Area" localSheetId="6">пр5!$A$1:$J$116</definedName>
    <definedName name="_xlnm.Print_Area" localSheetId="8">пр7!#REF!</definedName>
    <definedName name="Приложение2" localSheetId="5">пр4!$A$4:$G$92</definedName>
    <definedName name="Приложение2" localSheetId="6">пр5!$A$4:$H$115</definedName>
  </definedNames>
  <calcPr calcId="125725"/>
  <customWorkbookViews>
    <customWorkbookView name="Светлана Овтина - Личное представление" guid="{FCB7CCA4-06F5-4D31-B9DC-04E0E62F6E19}" mergeInterval="0" personalView="1" maximized="1" xWindow="-8" yWindow="-8" windowWidth="1936" windowHeight="1056" activeSheetId="6"/>
    <customWorkbookView name="Анастасия Антонова - Личное представление" guid="{7FC18117-6ABE-4478-98BD-E5CC01C5B3CC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J39" i="11"/>
  <c r="I30" i="9"/>
  <c r="J37"/>
  <c r="J52" i="11"/>
  <c r="J51" s="1"/>
  <c r="I38" i="9"/>
  <c r="J108" i="11"/>
  <c r="J107" s="1"/>
  <c r="J102"/>
  <c r="J98"/>
  <c r="J90"/>
  <c r="J62"/>
  <c r="J70"/>
  <c r="J69" s="1"/>
  <c r="J68" s="1"/>
  <c r="J67" s="1"/>
  <c r="J66" s="1"/>
  <c r="J65" s="1"/>
  <c r="J64" s="1"/>
  <c r="J63" s="1"/>
  <c r="J13" i="9"/>
  <c r="K13"/>
  <c r="J16"/>
  <c r="K16"/>
  <c r="J22"/>
  <c r="K22"/>
  <c r="I28"/>
  <c r="J27"/>
  <c r="K27"/>
  <c r="J29"/>
  <c r="K29"/>
  <c r="J31"/>
  <c r="K31"/>
  <c r="K37"/>
  <c r="J38"/>
  <c r="J39"/>
  <c r="K39"/>
  <c r="J42"/>
  <c r="K42"/>
  <c r="J47"/>
  <c r="K47"/>
  <c r="J54"/>
  <c r="K54"/>
  <c r="J61"/>
  <c r="K61"/>
  <c r="J63"/>
  <c r="K63"/>
  <c r="J70"/>
  <c r="K70"/>
  <c r="J77"/>
  <c r="K77"/>
  <c r="J80"/>
  <c r="K80"/>
  <c r="J85"/>
  <c r="K85"/>
  <c r="J92"/>
  <c r="K92"/>
  <c r="K81"/>
  <c r="J64"/>
  <c r="K14"/>
  <c r="D16" i="1"/>
  <c r="E16"/>
  <c r="F16"/>
  <c r="D17"/>
  <c r="E17"/>
  <c r="F17"/>
  <c r="D18"/>
  <c r="E18"/>
  <c r="F18"/>
  <c r="D20"/>
  <c r="E20"/>
  <c r="F20"/>
  <c r="D22"/>
  <c r="E22"/>
  <c r="F22"/>
  <c r="D23"/>
  <c r="E23"/>
  <c r="F23"/>
  <c r="D24"/>
  <c r="E24"/>
  <c r="F24"/>
  <c r="C25"/>
  <c r="D26"/>
  <c r="E26"/>
  <c r="F26"/>
  <c r="D27"/>
  <c r="E27"/>
  <c r="F27"/>
  <c r="D29"/>
  <c r="E29"/>
  <c r="F29"/>
  <c r="D31"/>
  <c r="E31"/>
  <c r="F31"/>
  <c r="D32"/>
  <c r="E32"/>
  <c r="F32"/>
  <c r="D34"/>
  <c r="E34"/>
  <c r="F34"/>
  <c r="D35"/>
  <c r="E35"/>
  <c r="F35"/>
  <c r="D36"/>
  <c r="E36"/>
  <c r="F36"/>
  <c r="D37"/>
  <c r="E37"/>
  <c r="F37"/>
  <c r="D42"/>
  <c r="E42"/>
  <c r="F42"/>
  <c r="D45"/>
  <c r="E45"/>
  <c r="F45"/>
  <c r="D46"/>
  <c r="D47"/>
  <c r="E47"/>
  <c r="F47"/>
  <c r="D49"/>
  <c r="E49"/>
  <c r="F49"/>
  <c r="D50"/>
  <c r="E50"/>
  <c r="F50"/>
  <c r="D52"/>
  <c r="E52"/>
  <c r="F52"/>
  <c r="D53"/>
  <c r="E53"/>
  <c r="F53"/>
  <c r="F44"/>
  <c r="E44"/>
  <c r="F40"/>
  <c r="E40"/>
  <c r="F33"/>
  <c r="J56" i="11"/>
  <c r="J13"/>
  <c r="J89"/>
  <c r="J85" s="1"/>
  <c r="J81"/>
  <c r="J80" s="1"/>
  <c r="J77"/>
  <c r="J76" s="1"/>
  <c r="J48"/>
  <c r="J47" s="1"/>
  <c r="J46" s="1"/>
  <c r="J18"/>
  <c r="J33"/>
  <c r="J36"/>
  <c r="J26"/>
  <c r="J97"/>
  <c r="J96" s="1"/>
  <c r="J95" s="1"/>
  <c r="J94" s="1"/>
  <c r="J93" s="1"/>
  <c r="J92" s="1"/>
  <c r="J101"/>
  <c r="J100" s="1"/>
  <c r="J115"/>
  <c r="J113" s="1"/>
  <c r="J112" s="1"/>
  <c r="J111" s="1"/>
  <c r="J110" s="1"/>
  <c r="J109" s="1"/>
  <c r="J119"/>
  <c r="J118" s="1"/>
  <c r="J117" s="1"/>
  <c r="J114"/>
  <c r="J99"/>
  <c r="J88"/>
  <c r="J87" s="1"/>
  <c r="J84" s="1"/>
  <c r="J83" s="1"/>
  <c r="J86"/>
  <c r="J61"/>
  <c r="J60" s="1"/>
  <c r="J59" s="1"/>
  <c r="J58" s="1"/>
  <c r="J55"/>
  <c r="J54" s="1"/>
  <c r="J38"/>
  <c r="J35"/>
  <c r="J32"/>
  <c r="J25"/>
  <c r="J24" s="1"/>
  <c r="J17"/>
  <c r="J16" s="1"/>
  <c r="J12"/>
  <c r="J11"/>
  <c r="C24" i="10"/>
  <c r="C23"/>
  <c r="C22"/>
  <c r="C20"/>
  <c r="C19"/>
  <c r="C18"/>
  <c r="C14"/>
  <c r="C13" s="1"/>
  <c r="C12"/>
  <c r="C11"/>
  <c r="I95" i="9"/>
  <c r="I94" s="1"/>
  <c r="I93" s="1"/>
  <c r="K91"/>
  <c r="J91"/>
  <c r="I91"/>
  <c r="I90"/>
  <c r="K84"/>
  <c r="J84"/>
  <c r="J81"/>
  <c r="I84"/>
  <c r="K83"/>
  <c r="J83"/>
  <c r="I83"/>
  <c r="K82"/>
  <c r="J82"/>
  <c r="I82"/>
  <c r="K79"/>
  <c r="J79"/>
  <c r="I79"/>
  <c r="K78"/>
  <c r="J78"/>
  <c r="I78"/>
  <c r="K76"/>
  <c r="J76"/>
  <c r="I76"/>
  <c r="I69"/>
  <c r="I68" s="1"/>
  <c r="K67"/>
  <c r="J67"/>
  <c r="I67"/>
  <c r="K66"/>
  <c r="J66"/>
  <c r="I66"/>
  <c r="K62"/>
  <c r="J62"/>
  <c r="I62"/>
  <c r="I60"/>
  <c r="I59" s="1"/>
  <c r="J53"/>
  <c r="I53"/>
  <c r="I52" s="1"/>
  <c r="K46"/>
  <c r="I46"/>
  <c r="I45" s="1"/>
  <c r="K40"/>
  <c r="J40"/>
  <c r="I41"/>
  <c r="I40" s="1"/>
  <c r="K36"/>
  <c r="I36"/>
  <c r="K30"/>
  <c r="J30"/>
  <c r="K28"/>
  <c r="K26"/>
  <c r="J26"/>
  <c r="I26"/>
  <c r="J21"/>
  <c r="I21"/>
  <c r="I20" s="1"/>
  <c r="J15"/>
  <c r="I15"/>
  <c r="K12"/>
  <c r="I12"/>
  <c r="I11"/>
  <c r="I9" s="1"/>
  <c r="F48" i="1"/>
  <c r="E51"/>
  <c r="F51"/>
  <c r="E48"/>
  <c r="E39"/>
  <c r="F46"/>
  <c r="E41"/>
  <c r="F41"/>
  <c r="C39"/>
  <c r="D39" s="1"/>
  <c r="C51"/>
  <c r="D51" s="1"/>
  <c r="C48"/>
  <c r="D48" s="1"/>
  <c r="C43"/>
  <c r="D43" s="1"/>
  <c r="E33"/>
  <c r="C33"/>
  <c r="D33" s="1"/>
  <c r="E30"/>
  <c r="F30"/>
  <c r="C30"/>
  <c r="D30" s="1"/>
  <c r="E28"/>
  <c r="F28"/>
  <c r="C28"/>
  <c r="D28" s="1"/>
  <c r="F25"/>
  <c r="C21"/>
  <c r="D21" s="1"/>
  <c r="E21"/>
  <c r="F21"/>
  <c r="E19"/>
  <c r="F19"/>
  <c r="C19"/>
  <c r="D19" s="1"/>
  <c r="E15"/>
  <c r="C15"/>
  <c r="D15" s="1"/>
  <c r="C44"/>
  <c r="D44" s="1"/>
  <c r="C41"/>
  <c r="J31" i="11"/>
  <c r="J29" s="1"/>
  <c r="J10"/>
  <c r="J9"/>
  <c r="I35" i="9"/>
  <c r="F43" i="1"/>
  <c r="K25" i="9"/>
  <c r="K38"/>
  <c r="J46"/>
  <c r="J36"/>
  <c r="J35"/>
  <c r="J34"/>
  <c r="E25" i="1"/>
  <c r="C14"/>
  <c r="F15"/>
  <c r="E46"/>
  <c r="J12" i="9"/>
  <c r="I14"/>
  <c r="J28"/>
  <c r="J69"/>
  <c r="I81"/>
  <c r="J24"/>
  <c r="I98"/>
  <c r="I102" s="1"/>
  <c r="I34"/>
  <c r="D41" i="1"/>
  <c r="C40"/>
  <c r="D40" s="1"/>
  <c r="F39"/>
  <c r="I10" i="9"/>
  <c r="K15"/>
  <c r="I25"/>
  <c r="I75"/>
  <c r="I89"/>
  <c r="K90"/>
  <c r="I8"/>
  <c r="E38" i="1"/>
  <c r="I33" i="9"/>
  <c r="J68"/>
  <c r="J23"/>
  <c r="J25"/>
  <c r="K89"/>
  <c r="I88"/>
  <c r="I74"/>
  <c r="I73" s="1"/>
  <c r="I23"/>
  <c r="I24"/>
  <c r="K75"/>
  <c r="E43" i="1"/>
  <c r="I32" i="9"/>
  <c r="I87"/>
  <c r="J65"/>
  <c r="I86"/>
  <c r="F14" i="1" l="1"/>
  <c r="C38"/>
  <c r="D38" s="1"/>
  <c r="C13"/>
  <c r="J23" i="11"/>
  <c r="J22"/>
  <c r="J8"/>
  <c r="J30"/>
  <c r="J11" i="9"/>
  <c r="J9"/>
  <c r="J10"/>
  <c r="K87"/>
  <c r="K88"/>
  <c r="I18"/>
  <c r="I19"/>
  <c r="I17"/>
  <c r="J45"/>
  <c r="I51"/>
  <c r="K59"/>
  <c r="K68"/>
  <c r="K45"/>
  <c r="J75"/>
  <c r="K72"/>
  <c r="J14"/>
  <c r="K52"/>
  <c r="I72"/>
  <c r="K19"/>
  <c r="K18"/>
  <c r="K20"/>
  <c r="I44"/>
  <c r="J59"/>
  <c r="K86"/>
  <c r="J75" i="11"/>
  <c r="J52" i="9"/>
  <c r="K71"/>
  <c r="K73"/>
  <c r="J20"/>
  <c r="J19"/>
  <c r="J18"/>
  <c r="I56"/>
  <c r="I58"/>
  <c r="I65"/>
  <c r="J89"/>
  <c r="J45" i="11"/>
  <c r="J44" s="1"/>
  <c r="J43" s="1"/>
  <c r="J122"/>
  <c r="J126" s="1"/>
  <c r="E14" i="1"/>
  <c r="K74" i="9"/>
  <c r="K24"/>
  <c r="J21" i="11"/>
  <c r="J7" s="1"/>
  <c r="D14" i="1"/>
  <c r="K23" i="9"/>
  <c r="K35"/>
  <c r="K21"/>
  <c r="J41"/>
  <c r="K41"/>
  <c r="K53"/>
  <c r="J60"/>
  <c r="K60"/>
  <c r="K69"/>
  <c r="J90"/>
  <c r="D25" i="1"/>
  <c r="F38"/>
  <c r="J106" i="11"/>
  <c r="J103" s="1"/>
  <c r="J91" s="1"/>
  <c r="J105"/>
  <c r="J104"/>
  <c r="C12" i="1"/>
  <c r="D12" s="1"/>
  <c r="D13"/>
  <c r="F13"/>
  <c r="F12" l="1"/>
  <c r="J51" i="9"/>
  <c r="K34"/>
  <c r="J43"/>
  <c r="J44"/>
  <c r="J33"/>
  <c r="J88"/>
  <c r="I57"/>
  <c r="I43"/>
  <c r="K58"/>
  <c r="K57"/>
  <c r="J74"/>
  <c r="J8"/>
  <c r="K65"/>
  <c r="K64"/>
  <c r="J73"/>
  <c r="I64"/>
  <c r="J74" i="11"/>
  <c r="J73" s="1"/>
  <c r="J72"/>
  <c r="J71" s="1"/>
  <c r="K51" i="9"/>
  <c r="K43"/>
  <c r="K44"/>
  <c r="K56"/>
  <c r="K55"/>
  <c r="I50"/>
  <c r="J55"/>
  <c r="J56"/>
  <c r="I71"/>
  <c r="K11"/>
  <c r="K9"/>
  <c r="K10"/>
  <c r="E13" i="1"/>
  <c r="E12"/>
  <c r="I55" i="9"/>
  <c r="J50"/>
  <c r="J57"/>
  <c r="J58"/>
  <c r="J6" i="11"/>
  <c r="K50" i="9" l="1"/>
  <c r="J87"/>
  <c r="J86"/>
  <c r="I49"/>
  <c r="J72"/>
  <c r="J71"/>
  <c r="J32"/>
  <c r="K33"/>
  <c r="K8"/>
  <c r="J49"/>
  <c r="K32" l="1"/>
  <c r="J48"/>
  <c r="K48"/>
  <c r="K49"/>
  <c r="J17"/>
  <c r="I48"/>
  <c r="J6" l="1"/>
  <c r="J7"/>
  <c r="I7"/>
  <c r="K17"/>
  <c r="K6" l="1"/>
  <c r="K7"/>
  <c r="I6"/>
</calcChain>
</file>

<file path=xl/sharedStrings.xml><?xml version="1.0" encoding="utf-8"?>
<sst xmlns="http://schemas.openxmlformats.org/spreadsheetml/2006/main" count="1411" uniqueCount="342">
  <si>
    <t>к решению "О бюджете</t>
  </si>
  <si>
    <t>Код</t>
  </si>
  <si>
    <t>Наименование</t>
  </si>
  <si>
    <t>0 00 00000 00 0000 000</t>
  </si>
  <si>
    <t>ВСЕГО ДОХОДОВ</t>
  </si>
  <si>
    <t>1 00 00000 00 0000 000</t>
  </si>
  <si>
    <t>ДОХОДЫ</t>
  </si>
  <si>
    <t>1 01 00000 00 0000 000</t>
  </si>
  <si>
    <t>НАЛОГИ НА ПРИБЫЛЬ, ДОХОДЫ</t>
  </si>
  <si>
    <t>1 05 0000 00 0000 000</t>
  </si>
  <si>
    <t>НАЛОГИ НА СОВОКУПНЫЙ ДОХОД</t>
  </si>
  <si>
    <t>1 05 03000 01 0000 110</t>
  </si>
  <si>
    <t>Единый сельскохозяйственный налог</t>
  </si>
  <si>
    <t>1 06 00000 00 0000 000</t>
  </si>
  <si>
    <t>НАЛОГИ НА ИМУЩЕСТВО</t>
  </si>
  <si>
    <t>1 11 01000 00 0000 120</t>
  </si>
  <si>
    <t>ДОХОДЫ ОТ ИСПОЛЬЗОВАНИЯ ИМУЩЕСТВА, НАХОДЯЩЕГОСЯ В ГОСУДАРСТВЕННОЙ И МУНИЦИПАЛЬНОЙ СОБСТВЕННОСТИ</t>
  </si>
  <si>
    <t>1 11 05035 10 0000 120</t>
  </si>
  <si>
    <t>2 00 00000 00 0000 000</t>
  </si>
  <si>
    <t>БЕЗВОЗМЕЗДНЫЕ ПОСТУПЛЕНИЯ</t>
  </si>
  <si>
    <t>Код бюджетной классификации РФ</t>
  </si>
  <si>
    <t xml:space="preserve">Наименование </t>
  </si>
  <si>
    <t>администратора доходов</t>
  </si>
  <si>
    <t>дохода местного бюджета</t>
  </si>
  <si>
    <t>1 15 02050 10 0000 140</t>
  </si>
  <si>
    <t>Невыясненные поступления, зачисляемые в бюджеты поселений</t>
  </si>
  <si>
    <t>1 17 05050 10 0000 180</t>
  </si>
  <si>
    <t>Прочие неналоговые доходы бюджетов поселений</t>
  </si>
  <si>
    <t>Рз</t>
  </si>
  <si>
    <t>ПРз</t>
  </si>
  <si>
    <t>ЦСР</t>
  </si>
  <si>
    <t>ВР</t>
  </si>
  <si>
    <t>ВСЕГО</t>
  </si>
  <si>
    <t/>
  </si>
  <si>
    <t>Общегосударственные вопросы</t>
  </si>
  <si>
    <t>01</t>
  </si>
  <si>
    <t>04</t>
  </si>
  <si>
    <t>Национальная оборона</t>
  </si>
  <si>
    <t>02</t>
  </si>
  <si>
    <t>Осуществление первичного воинского учета  на территориях где отсутствуют военные комиссариаты</t>
  </si>
  <si>
    <t>05</t>
  </si>
  <si>
    <t>Жилищно-коммунальное хозяйство</t>
  </si>
  <si>
    <t>Приложение № 1</t>
  </si>
  <si>
    <t>Старошйговского муниципального района</t>
  </si>
  <si>
    <t>1 17 01050 10 0000 180</t>
  </si>
  <si>
    <t>03</t>
  </si>
  <si>
    <t>Уличное освещение</t>
  </si>
  <si>
    <t>13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</si>
  <si>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</si>
  <si>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1 13 01995 10 0000 130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</si>
  <si>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</si>
  <si>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</si>
  <si>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</si>
  <si>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</si>
  <si>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Межбюджетные трансферты, передаваемые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</si>
  <si>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НАИМЕНОВАНИЕ</t>
  </si>
  <si>
    <t>1</t>
  </si>
  <si>
    <t>2</t>
  </si>
  <si>
    <t>Кредиты кредитных организаций в валюте  Российской Федерации</t>
  </si>
  <si>
    <t>Социальная политика</t>
  </si>
  <si>
    <t>10</t>
  </si>
  <si>
    <t>Пенсионное обеспечение</t>
  </si>
  <si>
    <t>851</t>
  </si>
  <si>
    <t>121</t>
  </si>
  <si>
    <t>122</t>
  </si>
  <si>
    <t>244</t>
  </si>
  <si>
    <t>870</t>
  </si>
  <si>
    <t>1 16 51040 02 0000 140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</si>
  <si>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</si>
  <si>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1 11 03050 10 0000 120</t>
  </si>
  <si>
    <t>Проценты, полученные от предоставления бюджетных кредитов внутри страны за счет средств бюджетов поселений</t>
  </si>
  <si>
    <t>1 11 05075 10 0000 120</t>
  </si>
  <si>
    <t>Доходы от сдачи в аренду имущества, составляющего казну поселений (за исключением земельных участков)</t>
  </si>
  <si>
    <t>1 11 08050 10 0000 120</t>
  </si>
  <si>
    <t>Средства, получаемые от передачи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залог, в доверительное управление</t>
  </si>
  <si>
    <t>1 11 09045 10 0000 120</t>
  </si>
  <si>
    <t>Прочие поступления от использования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</si>
  <si>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1 13 02995 10 0000 130</t>
  </si>
  <si>
    <t>1 13 02995 10 0001 130</t>
  </si>
  <si>
    <t>Прочие доходы от компенсации затрат бюджетов поселений, источником которого являются межбюджетные трансферты федерального бюджета</t>
  </si>
  <si>
    <t>1 13 02995 10 0002 130</t>
  </si>
  <si>
    <t>Прочие доходы от компенсации затрат бюджетов поселений, источником которого являются средства республиканского бюджета</t>
  </si>
  <si>
    <t>1 13 02995 10 0004 130</t>
  </si>
  <si>
    <t>Прочие доходы от компенсации затрат бюджетов поселений, источником которого являются средства муниципального бюджета</t>
  </si>
  <si>
    <t>1 13 02995 10 0005 130</t>
  </si>
  <si>
    <t>Прочие доходы от компенсации затрат бюджетов поселений, источником которого являются средства поселений</t>
  </si>
  <si>
    <t>1 14 02053 10 0000 410</t>
  </si>
  <si>
    <t>1 14 02053 10 0000 440</t>
  </si>
  <si>
    <t>Платежи, взимаемые органами местного самоуправления (организациями) поселений за выполнение определенных функций</t>
  </si>
  <si>
    <t>1 17 02020 10 0000 180</t>
  </si>
  <si>
    <t>Возмещение потерь сельскохозяйственного производства, связанных с изъятием сельскохозяйственных угодий, расположенных на территориях поселений (по обязательствам, возникшим до 1 января 2008 года)</t>
  </si>
  <si>
    <t>Код бюджетной классификации Российской Федерации</t>
  </si>
  <si>
    <t xml:space="preserve">Наименование главного администратора источников финансирования дефицита бюджета </t>
  </si>
  <si>
    <t xml:space="preserve">администратора </t>
  </si>
  <si>
    <t>источников внутреннего финансирования дефицита районного бюджета</t>
  </si>
  <si>
    <t xml:space="preserve"> 01  02  00  00  00  0000  000</t>
  </si>
  <si>
    <t xml:space="preserve"> 01  02  00  00  00  0000  800</t>
  </si>
  <si>
    <t>Погашение кредитов, предоставленных кредитными  организациями в валюте Российской Федерации</t>
  </si>
  <si>
    <t xml:space="preserve"> 01  03  00  00  00  0000  700</t>
  </si>
  <si>
    <t>Получение бюджетных кредитов от других  Бюджетов бюджетной системы Российской  Федерации в валюте Российской Федерации</t>
  </si>
  <si>
    <t>01  03  00  00  00  0000  800</t>
  </si>
  <si>
    <t>Погашение бюджетных кредитов, полученных от  других бюджетов бюджетной системы Российской  Федерации в валюте Российской Федерации</t>
  </si>
  <si>
    <t xml:space="preserve"> 01  06  05  00  00  0000  000</t>
  </si>
  <si>
    <t>Бюджетные кредиты, предоставленные внутри  страны в валюте Российской Федерации</t>
  </si>
  <si>
    <t xml:space="preserve"> 01  06  05  00  00  0000  600</t>
  </si>
  <si>
    <t>Возврат бюджетных кредитов, предоставленных  внутри страны в валюте Российской Федерации</t>
  </si>
  <si>
    <t xml:space="preserve"> 01  06  05  02  00  0000  640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</si>
  <si>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</si>
  <si>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01  02  00  00  10  0000  810</t>
  </si>
  <si>
    <t>Погашение бюджетами сельских поселений  кредитов от кредитных организаций в валюте  Российской Федерации</t>
  </si>
  <si>
    <t xml:space="preserve"> 01  03  01  00  10  0000  710</t>
  </si>
  <si>
    <t>Получение кредитов от других бюджетов  бюджетной системы Российской Федерации  бюджетами  сельских поселений в валюте  Российской Федерации</t>
  </si>
  <si>
    <t xml:space="preserve"> 01  03  01  00  10  0000  810</t>
  </si>
  <si>
    <t>Погашение бюджетами сельких поселений  кредитов от других бюджетов бюджетной системы  Российской Федерации в валюте Российской  Федерации</t>
  </si>
  <si>
    <t xml:space="preserve"> 01  06  05  02  10  0000  640</t>
  </si>
  <si>
    <t>Возврат бюджетных кредитов, предоставленных  другим бюджетам бюджетной системы Российской  Федерации из бюджетов сельских поселений  в валюте Российской Федерации</t>
  </si>
  <si>
    <t xml:space="preserve">Благоустройство </t>
  </si>
  <si>
    <t>312</t>
  </si>
  <si>
    <t>Приложение №2</t>
  </si>
  <si>
    <t>Функционирование высшего должностного лица субъекта Российской Федерации и муниципального образования</t>
  </si>
  <si>
    <t>Фонд оплаты труда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</si>
  <si>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</si>
  <si>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</si>
  <si>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</si>
  <si>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Расходы, связанные с муниципальным управлением</t>
  </si>
  <si>
    <t>Расходы на обеспечение функций органов местного самоуправления Республики Мордовия</t>
  </si>
  <si>
    <t>Иные выплаты персоналу государственных (муниципальных) органов, за исключением фонда оплаты труда</t>
  </si>
  <si>
    <t>Уплата налога на имущество организаций и земельного налога</t>
  </si>
  <si>
    <t>Резервные фонды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</si>
  <si>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</si>
  <si>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</si>
  <si>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Резервные средства</t>
  </si>
  <si>
    <t>Национальная экономика</t>
  </si>
  <si>
    <t>Дорожное хозяйство (дорожные фонды)</t>
  </si>
  <si>
    <t>09</t>
  </si>
  <si>
    <t>Доплаты к пенсиям муниципальных служащих Республики Мордовия</t>
  </si>
  <si>
    <t>89</t>
  </si>
  <si>
    <t>0</t>
  </si>
  <si>
    <t>00</t>
  </si>
  <si>
    <t>41150</t>
  </si>
  <si>
    <t>850</t>
  </si>
  <si>
    <t>100</t>
  </si>
  <si>
    <t>120</t>
  </si>
  <si>
    <t>Расходы на выплаты персоналу государственных (муниципальных) органов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</si>
  <si>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</si>
  <si>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>240</t>
  </si>
  <si>
    <t>Иные закупки товаров, работ и услуг для обеспечения государственных (муниципальных) нужд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</si>
  <si>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</si>
  <si>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Резервный фонд местных администраций </t>
  </si>
  <si>
    <t>Другие общегосударственные вопросы</t>
  </si>
  <si>
    <t>41000</t>
  </si>
  <si>
    <t>41210</t>
  </si>
  <si>
    <t>51180</t>
  </si>
  <si>
    <t>44102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</si>
  <si>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</si>
  <si>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43010</t>
  </si>
  <si>
    <t>43040</t>
  </si>
  <si>
    <t>Прочие меропиятия по благоустройству поселений</t>
  </si>
  <si>
    <t>03010</t>
  </si>
  <si>
    <t>310</t>
  </si>
  <si>
    <t>Социальное обеспечение и иные выплаты населению</t>
  </si>
  <si>
    <t>Закупка товаров, работ и услуг для обеспечения государственных (муниципальных) нужд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</si>
  <si>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</si>
  <si>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1 01 02010 01 0000 110</t>
  </si>
  <si>
    <t>1 01 02020 01 0000 110</t>
  </si>
  <si>
    <t>Земельный налог с физических лиц, обладающих земельным участком, расположенным в границах сельских поселений</t>
  </si>
  <si>
    <t>Земельный налог с организаций, обладающих земельным участком, расположенным в границах сельских поселений</t>
  </si>
  <si>
    <t>Уплата налогов, сборов и иных платежей</t>
  </si>
  <si>
    <t>на 2019 год"</t>
  </si>
  <si>
    <t>от     декабря 2018г.№</t>
  </si>
  <si>
    <t>800</t>
  </si>
  <si>
    <t>Иные бюджетные ассигнования</t>
  </si>
  <si>
    <t>200</t>
  </si>
  <si>
    <t>Публичные нормативные социальные выплаты гражданам</t>
  </si>
  <si>
    <t>300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</si>
  <si>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</t>
  </si>
  <si>
    <t>Мобилизационная и вневойсковая подготовка</t>
  </si>
  <si>
    <t>Прочая закупка товаров, работ и услуг</t>
  </si>
  <si>
    <t>ИТОГО</t>
  </si>
  <si>
    <t>ИСТОЧНИКИ ВНУТРЕННЕГО ФИНАНСИРОВАНИЯ ДЕФИЦИТОВ БЮДЖЕТОВ</t>
  </si>
  <si>
    <t>Кредиты кредитных организаций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</si>
  <si>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</si>
  <si>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</si>
  <si>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</si>
  <si>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</si>
  <si>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</si>
  <si>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</si>
  <si>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</si>
  <si>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</si>
  <si>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</si>
  <si>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</si>
  <si>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Дотации бюджетам сельских поселений на выравнивание бюджетной обеспеченности</t>
  </si>
  <si>
    <t xml:space="preserve">Уплата прочих налогов, сборов </t>
  </si>
  <si>
    <t>852</t>
  </si>
  <si>
    <t>Старошайговского сельского поселения</t>
  </si>
  <si>
    <t>Главные распорядители средств бюджета муниципального образования - Администраторы доходов бюджета  Старошайговского  сельского поселения</t>
  </si>
  <si>
    <t>Администрация   Старошайговского поселения  Старошайговского муниципального района Республики Мордовия</t>
  </si>
  <si>
    <t xml:space="preserve">Приложение 3
к решению сессии "О     бюджете   Старошайговского  сельского поселения  Старошайговского муниципального района РМ на 2019 год"
от      декабря 2018  г.№   </t>
  </si>
  <si>
    <t xml:space="preserve">
ПЕРЕЧЕНЬ 
ГЛАВНЫХ АДМИНИСТРАТОРОВ ИСТОЧНИКОВ ФИНАНСИРОВАНИЯ ДЕФИЦИТА БЮДЖЕТА   СТАРОШАЙГОВСКОГО  СЕЛЬСКОГО ПОСЕЛЕНИЯ СТАРОШАЙГОВСКОГО МУНИЦИПАЛЬНОГО РАЙОНА 
</t>
  </si>
  <si>
    <t>Администрация  Старошайговского   сельского поселения</t>
  </si>
  <si>
    <t>2 02 15001 10 0000 150</t>
  </si>
  <si>
    <t>2 02 20216 10 0000 150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</si>
  <si>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</si>
  <si>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2 02 20298 10 0000 150</t>
  </si>
  <si>
    <t>Субсидии бюджетам сельских поселений на обеспечение мероприятий по капитальному ремонту многоквартирных домов за счет средств, поступивших от государственной корпорации - Фонда содействия реформированию жилищно-коммунального хозяйства</t>
  </si>
  <si>
    <t>2 02 20299 10 0000 150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</si>
  <si>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</si>
  <si>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2 02 20303 10 0000 150</t>
  </si>
  <si>
    <t>Субсидии бюджетам сельских поселений на обеспечение мероприятий по модернизации систем коммунальной инфраструктуры за счет средств бюджетов</t>
  </si>
  <si>
    <t>2 02 25555 10 0000 150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</si>
  <si>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</si>
  <si>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2 02 25567 10 0000 150</t>
  </si>
  <si>
    <t>Субсидии бюджетам сельских поселений на реализацию мероприятий по устойчивому развитию сельских территорий</t>
  </si>
  <si>
    <t>2 02 27112 10 0000 150</t>
  </si>
  <si>
    <t>Субсидии бюджетам сельских поселений на софинансирование капитальных вложений в объекты муниципальной собственности</t>
  </si>
  <si>
    <t>2 02 29999 10 0000 150</t>
  </si>
  <si>
    <t>Прочие субсидии бюджетам сельских поселений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</si>
  <si>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</si>
  <si>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</si>
  <si>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</si>
  <si>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</si>
  <si>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2 02 40014 10 0000 150</t>
  </si>
  <si>
    <t>Прочие межбюджетные трансферты, передаваемые бюджетам сельских поселений</t>
  </si>
  <si>
    <t>2 07 05030 10 0000 150</t>
  </si>
  <si>
    <t>Прочие безвозмездные поступления в бюджеты сельских поселений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</si>
  <si>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</si>
  <si>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</si>
  <si>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</si>
  <si>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</si>
  <si>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</si>
  <si>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</si>
  <si>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2 02 20000 00 0000 150</t>
  </si>
  <si>
    <t>Субсидии бюджетам бюджетной системы Российской Федерации (межбюджетные субсидии)</t>
  </si>
  <si>
    <t>Прочие субсидии бюджетам  сельских поселений</t>
  </si>
  <si>
    <t>в том числе:</t>
  </si>
  <si>
    <t>2 02 30000 00 0000 150</t>
  </si>
  <si>
    <t>Субвенции бюджетам бюджетной системы Российской Федерации</t>
  </si>
  <si>
    <t xml:space="preserve">  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</si>
  <si>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</si>
  <si>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2 08 05000 10 0000 150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</si>
  <si>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</si>
  <si>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2 02 49999 10 0000 150</t>
  </si>
  <si>
    <t>Субсидии для софинансирование расходных обязательств сельских поселений 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</si>
  <si>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Субвенции бюджетам сельских  поселений на осуществление первичного воинского учета на территориях, где отсутствуют военные комиссариаты</t>
  </si>
  <si>
    <t>Обслуживание государственного внутреннего и муниципального долга</t>
  </si>
  <si>
    <t>Процентные платежи по миуниципальному долгу</t>
  </si>
  <si>
    <t>41240</t>
  </si>
  <si>
    <t>Обслуживание государственного (муниципального) долга</t>
  </si>
  <si>
    <t>Изменение остатков средств</t>
  </si>
  <si>
    <t>Изменение остатков средств на счетах по учету средств бюджетов</t>
  </si>
  <si>
    <t>Субсидии бюджетам сельских поселений на реализацию программ формирования современной городской среды</t>
  </si>
  <si>
    <t>44203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</si>
  <si>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</si>
  <si>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</si>
  <si>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43020</t>
  </si>
  <si>
    <t>Озеленение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</si>
  <si>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</si>
  <si>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Субвенции бюджетам поселений на выполнение передаваемых полномочий субъектов Российской Федерации</t>
  </si>
  <si>
    <t>2 07 05030 10 0000 180</t>
  </si>
  <si>
    <t>2 08 05000 10 0000 180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</si>
  <si>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</si>
  <si>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</si>
  <si>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1 01 02030 01 0000 110</t>
  </si>
  <si>
    <t>Налог на доходы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</si>
  <si>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</si>
  <si>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</si>
  <si>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ДОХОДЫ ОТ ОКАЗАНИЯ ПЛАТНЫХ УСЛУГ И КОМПЕНСАЦИИ ЗАТРАТ ГОСУДАРСТВА</t>
  </si>
  <si>
    <t>Прочие доходы от компенсации затрат бюджетов сельских поселений</t>
  </si>
  <si>
    <t>1 13 00000 00 0000 000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</si>
  <si>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</si>
  <si>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1 11 09045 1 00000 100</t>
  </si>
  <si>
    <t>ДОХОДЫ ОТ ПРОДАЖИ МАТЕРИАЛЬНЫХ И НЕМАТЕРИАЛЬНЫХ АКТИВОВ</t>
  </si>
  <si>
    <t>1 14 02053 1 00000 410</t>
  </si>
  <si>
    <t>1 14 00000 00 0000 000</t>
  </si>
  <si>
    <t>1 14 06025 10 0000 430</t>
  </si>
  <si>
    <t>ШТРАФЫ, САНКЦИИ, ВОЗМЕЩЕНИЕ УЩЕРБА</t>
  </si>
  <si>
    <t>1 16 00000 00 0000 000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</si>
  <si>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</si>
  <si>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1 16 90050 10 0000 140</t>
  </si>
  <si>
    <t>1 01 02000 01 0000 110</t>
  </si>
  <si>
    <t>2020 год</t>
  </si>
  <si>
    <t>1 06 01030 10 0000 110</t>
  </si>
  <si>
    <t xml:space="preserve"> 1 06 06033 10 0000 110</t>
  </si>
  <si>
    <t xml:space="preserve"> 1 06 06043 10 0000 110</t>
  </si>
  <si>
    <t>202 40000 00 0000150</t>
  </si>
  <si>
    <t>2 19 60010 10 0000 150</t>
  </si>
  <si>
    <t>Субсидии бюджетам сельских поселений на обеспечение мероприятий по капитальному ремонту многоквартирных домов за счет средств бюджетов</t>
  </si>
  <si>
    <t>2 02 20301 10 0000 150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</si>
  <si>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</si>
  <si>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2 02 20302 10 0000 150</t>
  </si>
  <si>
    <t>2 02 39999 10 0000 150</t>
  </si>
  <si>
    <t>Прочие субвенции бюджетам сельских поселений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</si>
  <si>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</si>
  <si>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</si>
  <si>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2  02 40014 10 0000 150
</t>
  </si>
  <si>
    <t xml:space="preserve">Новофедоровского сельского поселения </t>
  </si>
  <si>
    <t>Новофедоровского сельского поселения</t>
  </si>
  <si>
    <t>Главные распорядители средств бюджета муниципального образования - Администраторы доходов бюджета  Новофедоровского  сельского поселения</t>
  </si>
  <si>
    <t>Администрация   Новофедоровского сельского поселения  Старошайговского муниципального района Республики Мордовия</t>
  </si>
  <si>
    <t xml:space="preserve">
ПЕРЕЧЕНЬ 
ГЛАВНЫХ АДМИНИСТРАТОРОВ ИСТОЧНИКОВ ФИНАНСИРОВАНИЯ ДЕФИЦИТА БЮДЖЕТА   НОВОФЕДОРОВСКОГО СЕЛЬСКОГО ПОСЕЛЕНИЯ СТАРОШАЙГОВСКОГО МУНИЦИПАЛЬНОГО РАЙОНА 
</t>
  </si>
  <si>
    <t>Администрация  Новофедоровского   сельского поселения</t>
  </si>
  <si>
    <t>Доходы бюджета Новофедоровского  сельского поселения Старошайговского муниципального района на 2020 год ина  плановый период 2021 и 2022 годов</t>
  </si>
  <si>
    <t xml:space="preserve"> 01  03  00  00  00  0000  000</t>
  </si>
  <si>
    <t>Бюджетные кредиты из других бюджетов бюджетной системы Российской Федерации</t>
  </si>
  <si>
    <t>ё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</si>
  <si>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</si>
  <si>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органов местного </t>
  </si>
  <si>
    <t>Мероприятия, связанные с муниципальным управлением</t>
  </si>
  <si>
    <t xml:space="preserve">                                                                                                                                                                           (тыс. рублей)</t>
  </si>
  <si>
    <t>90000000000000000</t>
  </si>
  <si>
    <t>01000000000000000</t>
  </si>
  <si>
    <t>01020000000000000</t>
  </si>
  <si>
    <t>01020000000000700</t>
  </si>
  <si>
    <t>01020000100000710</t>
  </si>
  <si>
    <t>01050000000000000</t>
  </si>
  <si>
    <t>01050000000000500</t>
  </si>
  <si>
    <t>01050200000000500</t>
  </si>
  <si>
    <t>01050201000000510</t>
  </si>
  <si>
    <t>01050201100000510</t>
  </si>
  <si>
    <t>01050000000000600</t>
  </si>
  <si>
    <t>01050200000000600</t>
  </si>
  <si>
    <t>01050201000000610</t>
  </si>
  <si>
    <t>01050201100000610</t>
  </si>
  <si>
    <t>Иные пенсии, социальные доплаты к пенсиям</t>
  </si>
  <si>
    <t>Субсидии, выплачиваемые в зависимости от выполнения социально-экономических показателей</t>
  </si>
  <si>
    <t>Софинансирование расходных обязательств, возникающих при выполнении полномочий органов местного самоуправления поселений по вопросам местного значения, выплачиваемых в зависимости от выполнения социально-экономических показателей</t>
  </si>
  <si>
    <t>114 06025 10 0000  430</t>
  </si>
  <si>
    <t>11406025100000000000.</t>
  </si>
  <si>
    <t>Доходы от продажи земли</t>
  </si>
  <si>
    <t>853</t>
  </si>
  <si>
    <t>01.</t>
  </si>
  <si>
    <t>04.</t>
  </si>
  <si>
    <t>от 27  декабря 2019 г.№19</t>
  </si>
  <si>
    <t>от    27 декабря 2019г.№19</t>
  </si>
  <si>
    <t xml:space="preserve">на 2020 год </t>
  </si>
  <si>
    <t xml:space="preserve">Приложение 3
к решению сессии "О     бюджете   Новофедоровского  сельского поселения  Старошайговского муниципального района РМ на 2020 год 
от   27   декабря 2019  г.№19   </t>
  </si>
  <si>
    <t>Приложение 4
к решению сессии "О     бюджете   Новофедоровского   сельского поселения  Старошайговского муниципального района РМ на 2020 год 
от    27  декабря 2019  г.№ 19</t>
  </si>
  <si>
    <t>Распределение  расходов бюджета  Новофедоровского  сельского поселения   Старошайговского муниципального района на 2020 год  по разделам, подразделам, целевым статьям  и видам  расходов функциональной  классификации расходов бюджетов Российской Федерации</t>
  </si>
  <si>
    <t>Приложение 5
к решению сессии "О     бюджете   Новофедоровского   сельского поселения  Старошайговского муниципального района РМ на 2020 год 
от   27   декабря 2019  г.№ 19</t>
  </si>
  <si>
    <t>Ведомственная структура   расходов бюджета  Новофедоровского  сельского поселения   Старошайговского муниципального района на 2020 год по разделам, подразделам, целевым статьям  и видам  расходов функциональной  классификации расходов бюджетов Российской Федерации</t>
  </si>
  <si>
    <t xml:space="preserve">Приложение 6
к решению сессии "О     бюджете   Новофедоровского сельского поселения  Старошайговского муниципального района РМ на 2020 год
от  27    декабря 2019  г.№19 </t>
  </si>
  <si>
    <t xml:space="preserve">ИСТОЧНИКИ ВНУТРЕННЕГО ФИНАНСИРОВАНИЯ ДЕФИЦИТА БЮДЖЕТА  НОВОФЕДОРОВСКОГО    СЕЛЬСКОГО ПОСЕЛЕНИЯ   НА 2020 ГОД </t>
  </si>
</sst>
</file>

<file path=xl/styles.xml><?xml version="1.0" encoding="utf-8"?>
<styleSheet xmlns="http://schemas.openxmlformats.org/spreadsheetml/2006/main">
  <numFmts count="5">
    <numFmt numFmtId="164" formatCode="_-* #,##0_р_._-;\-* #,##0_р_._-;_-* &quot;-&quot;_р_._-;_-@_-"/>
    <numFmt numFmtId="165" formatCode="_-* #,##0.00_р_._-;\-* #,##0.00_р_._-;_-* &quot;-&quot;??_р_._-;_-@_-"/>
    <numFmt numFmtId="166" formatCode="#,##0.0"/>
    <numFmt numFmtId="167" formatCode="0.0"/>
    <numFmt numFmtId="168" formatCode="0.00000"/>
  </numFmts>
  <fonts count="68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b/>
      <sz val="10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1"/>
      <name val="Arial Cyr"/>
      <charset val="204"/>
    </font>
    <font>
      <sz val="10"/>
      <name val="Helv"/>
    </font>
    <font>
      <sz val="12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sz val="10"/>
      <name val="Verdana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  <charset val="204"/>
    </font>
    <font>
      <sz val="9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sz val="11"/>
      <name val="Helv"/>
    </font>
    <font>
      <sz val="10"/>
      <name val="Arial Cyr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20"/>
      <name val="Arial Cyr"/>
      <charset val="204"/>
    </font>
    <font>
      <sz val="18"/>
      <name val="Arial Cyr"/>
      <charset val="204"/>
    </font>
    <font>
      <b/>
      <sz val="1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Segoe UI"/>
      <family val="2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3">
    <xf numFmtId="0" fontId="0" fillId="0" borderId="0"/>
    <xf numFmtId="0" fontId="22" fillId="2" borderId="0" applyNumberFormat="0" applyBorder="0" applyAlignment="0" applyProtection="0"/>
    <xf numFmtId="0" fontId="22" fillId="4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3" borderId="0" applyNumberFormat="0" applyBorder="0" applyAlignment="0" applyProtection="0"/>
    <xf numFmtId="0" fontId="22" fillId="5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7" borderId="0" applyNumberFormat="0" applyBorder="0" applyAlignment="0" applyProtection="0"/>
    <xf numFmtId="0" fontId="22" fillId="9" borderId="0" applyNumberFormat="0" applyBorder="0" applyAlignment="0" applyProtection="0"/>
    <xf numFmtId="0" fontId="22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49" fontId="66" fillId="0" borderId="19">
      <alignment horizontal="center" shrinkToFit="1"/>
    </xf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9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22" borderId="0" applyNumberFormat="0" applyBorder="0" applyAlignment="0" applyProtection="0"/>
    <xf numFmtId="0" fontId="24" fillId="5" borderId="1" applyNumberFormat="0" applyAlignment="0" applyProtection="0"/>
    <xf numFmtId="0" fontId="25" fillId="12" borderId="2" applyNumberFormat="0" applyAlignment="0" applyProtection="0"/>
    <xf numFmtId="0" fontId="26" fillId="12" borderId="1" applyNumberFormat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31" fillId="23" borderId="7" applyNumberFormat="0" applyAlignment="0" applyProtection="0"/>
    <xf numFmtId="0" fontId="32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67" fillId="0" borderId="0"/>
    <xf numFmtId="0" fontId="45" fillId="0" borderId="0"/>
    <xf numFmtId="0" fontId="2" fillId="0" borderId="0"/>
    <xf numFmtId="0" fontId="2" fillId="0" borderId="0"/>
    <xf numFmtId="0" fontId="45" fillId="0" borderId="0"/>
    <xf numFmtId="0" fontId="34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8" borderId="8" applyNumberFormat="0" applyFont="0" applyAlignment="0" applyProtection="0"/>
    <xf numFmtId="0" fontId="37" fillId="0" borderId="9" applyNumberFormat="0" applyFill="0" applyAlignment="0" applyProtection="0"/>
    <xf numFmtId="0" fontId="38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39" fillId="6" borderId="0" applyNumberFormat="0" applyBorder="0" applyAlignment="0" applyProtection="0"/>
  </cellStyleXfs>
  <cellXfs count="264">
    <xf numFmtId="0" fontId="0" fillId="0" borderId="0" xfId="0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Fill="1" applyAlignment="1">
      <alignment horizontal="left" vertical="justify" wrapText="1"/>
    </xf>
    <xf numFmtId="0" fontId="8" fillId="0" borderId="0" xfId="0" applyFont="1" applyFill="1" applyAlignment="1">
      <alignment horizontal="left" vertical="justify" wrapText="1"/>
    </xf>
    <xf numFmtId="0" fontId="7" fillId="0" borderId="10" xfId="0" applyFont="1" applyFill="1" applyBorder="1" applyAlignment="1">
      <alignment horizontal="center" vertical="justify" wrapText="1"/>
    </xf>
    <xf numFmtId="0" fontId="9" fillId="0" borderId="11" xfId="0" applyFont="1" applyFill="1" applyBorder="1" applyAlignment="1">
      <alignment horizontal="center" vertical="justify" wrapText="1"/>
    </xf>
    <xf numFmtId="0" fontId="9" fillId="0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/>
    <xf numFmtId="0" fontId="0" fillId="0" borderId="0" xfId="0" applyBorder="1"/>
    <xf numFmtId="166" fontId="0" fillId="0" borderId="0" xfId="0" applyNumberFormat="1"/>
    <xf numFmtId="0" fontId="13" fillId="0" borderId="10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justify" vertical="top" wrapText="1"/>
    </xf>
    <xf numFmtId="0" fontId="40" fillId="0" borderId="10" xfId="0" applyFont="1" applyBorder="1" applyAlignment="1">
      <alignment horizontal="justify" vertical="top" wrapText="1"/>
    </xf>
    <xf numFmtId="0" fontId="6" fillId="0" borderId="10" xfId="0" applyFont="1" applyBorder="1" applyAlignment="1">
      <alignment vertical="center" wrapText="1"/>
    </xf>
    <xf numFmtId="0" fontId="12" fillId="0" borderId="10" xfId="0" applyFont="1" applyFill="1" applyBorder="1" applyAlignment="1">
      <alignment horizontal="center" vertical="top" wrapText="1"/>
    </xf>
    <xf numFmtId="0" fontId="43" fillId="0" borderId="0" xfId="0" applyFont="1" applyAlignment="1">
      <alignment vertical="center"/>
    </xf>
    <xf numFmtId="0" fontId="9" fillId="0" borderId="13" xfId="0" applyFont="1" applyFill="1" applyBorder="1" applyAlignment="1">
      <alignment horizontal="center" vertical="top" wrapText="1"/>
    </xf>
    <xf numFmtId="1" fontId="44" fillId="0" borderId="10" xfId="0" applyNumberFormat="1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top" wrapText="1"/>
    </xf>
    <xf numFmtId="49" fontId="10" fillId="0" borderId="10" xfId="39" applyNumberFormat="1" applyFont="1" applyBorder="1" applyAlignment="1"/>
    <xf numFmtId="0" fontId="10" fillId="0" borderId="10" xfId="39" applyFont="1" applyBorder="1" applyAlignment="1">
      <alignment wrapText="1"/>
    </xf>
    <xf numFmtId="1" fontId="11" fillId="0" borderId="0" xfId="0" applyNumberFormat="1" applyFont="1" applyAlignment="1">
      <alignment horizontal="center" vertical="center" wrapText="1"/>
    </xf>
    <xf numFmtId="1" fontId="11" fillId="0" borderId="0" xfId="0" applyNumberFormat="1" applyFont="1" applyAlignment="1">
      <alignment vertical="center" wrapText="1"/>
    </xf>
    <xf numFmtId="0" fontId="11" fillId="0" borderId="0" xfId="0" applyFont="1" applyFill="1" applyAlignment="1">
      <alignment vertical="top" wrapText="1"/>
    </xf>
    <xf numFmtId="0" fontId="11" fillId="0" borderId="0" xfId="0" applyFont="1"/>
    <xf numFmtId="0" fontId="47" fillId="0" borderId="10" xfId="0" applyFont="1" applyFill="1" applyBorder="1" applyAlignment="1">
      <alignment horizontal="left" wrapText="1"/>
    </xf>
    <xf numFmtId="0" fontId="49" fillId="0" borderId="10" xfId="0" applyFont="1" applyFill="1" applyBorder="1" applyAlignment="1">
      <alignment horizontal="left" wrapText="1"/>
    </xf>
    <xf numFmtId="0" fontId="47" fillId="24" borderId="10" xfId="0" applyFont="1" applyFill="1" applyBorder="1" applyAlignment="1">
      <alignment horizontal="left" vertical="top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top" wrapText="1"/>
    </xf>
    <xf numFmtId="0" fontId="20" fillId="0" borderId="0" xfId="0" applyFont="1" applyAlignment="1">
      <alignment vertical="top" wrapText="1"/>
    </xf>
    <xf numFmtId="0" fontId="48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50" fillId="0" borderId="0" xfId="0" applyFont="1" applyAlignment="1">
      <alignment wrapText="1"/>
    </xf>
    <xf numFmtId="0" fontId="47" fillId="0" borderId="10" xfId="0" applyFont="1" applyFill="1" applyBorder="1" applyAlignment="1">
      <alignment wrapText="1"/>
    </xf>
    <xf numFmtId="2" fontId="0" fillId="0" borderId="0" xfId="0" applyNumberFormat="1"/>
    <xf numFmtId="0" fontId="0" fillId="25" borderId="0" xfId="0" applyFill="1" applyAlignment="1">
      <alignment horizontal="right"/>
    </xf>
    <xf numFmtId="49" fontId="3" fillId="25" borderId="0" xfId="0" applyNumberFormat="1" applyFont="1" applyFill="1" applyAlignment="1">
      <alignment horizontal="right" vertical="top" wrapText="1"/>
    </xf>
    <xf numFmtId="0" fontId="0" fillId="26" borderId="0" xfId="0" applyFill="1"/>
    <xf numFmtId="49" fontId="47" fillId="0" borderId="10" xfId="0" applyNumberFormat="1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wrapText="1"/>
    </xf>
    <xf numFmtId="0" fontId="48" fillId="0" borderId="10" xfId="0" applyFont="1" applyFill="1" applyBorder="1" applyAlignment="1">
      <alignment horizontal="left" vertical="center" wrapText="1"/>
    </xf>
    <xf numFmtId="49" fontId="48" fillId="0" borderId="10" xfId="0" applyNumberFormat="1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vertical="center" wrapText="1"/>
    </xf>
    <xf numFmtId="0" fontId="47" fillId="0" borderId="10" xfId="0" applyFont="1" applyBorder="1" applyAlignment="1">
      <alignment vertical="top" wrapText="1"/>
    </xf>
    <xf numFmtId="0" fontId="47" fillId="0" borderId="10" xfId="0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49" fontId="20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47" fillId="0" borderId="10" xfId="0" applyNumberFormat="1" applyFont="1" applyBorder="1" applyAlignment="1">
      <alignment horizontal="center" vertical="center" wrapText="1"/>
    </xf>
    <xf numFmtId="49" fontId="47" fillId="27" borderId="10" xfId="0" applyNumberFormat="1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49" fontId="52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9" fontId="49" fillId="0" borderId="10" xfId="0" applyNumberFormat="1" applyFont="1" applyBorder="1" applyAlignment="1">
      <alignment horizontal="center" vertical="center" wrapText="1"/>
    </xf>
    <xf numFmtId="49" fontId="53" fillId="0" borderId="0" xfId="0" applyNumberFormat="1" applyFont="1" applyAlignment="1">
      <alignment horizontal="center" vertical="center" wrapText="1"/>
    </xf>
    <xf numFmtId="2" fontId="5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49" fontId="55" fillId="0" borderId="0" xfId="0" applyNumberFormat="1" applyFont="1" applyAlignment="1">
      <alignment horizontal="center" vertical="center" wrapText="1"/>
    </xf>
    <xf numFmtId="0" fontId="56" fillId="0" borderId="10" xfId="0" applyFont="1" applyFill="1" applyBorder="1" applyAlignment="1">
      <alignment horizontal="left" wrapText="1"/>
    </xf>
    <xf numFmtId="0" fontId="57" fillId="0" borderId="10" xfId="0" applyFont="1" applyFill="1" applyBorder="1" applyAlignment="1">
      <alignment horizontal="left" wrapText="1"/>
    </xf>
    <xf numFmtId="0" fontId="18" fillId="0" borderId="10" xfId="0" applyFont="1" applyBorder="1" applyAlignment="1">
      <alignment vertical="top" wrapText="1"/>
    </xf>
    <xf numFmtId="0" fontId="47" fillId="27" borderId="10" xfId="0" applyFont="1" applyFill="1" applyBorder="1" applyAlignment="1">
      <alignment vertical="top" wrapText="1"/>
    </xf>
    <xf numFmtId="0" fontId="51" fillId="0" borderId="10" xfId="0" applyFont="1" applyBorder="1" applyAlignment="1">
      <alignment vertical="top" wrapText="1"/>
    </xf>
    <xf numFmtId="0" fontId="47" fillId="27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center" wrapText="1"/>
    </xf>
    <xf numFmtId="0" fontId="12" fillId="0" borderId="0" xfId="0" applyFont="1"/>
    <xf numFmtId="0" fontId="16" fillId="0" borderId="0" xfId="41" applyFont="1"/>
    <xf numFmtId="0" fontId="15" fillId="0" borderId="0" xfId="41" applyFont="1" applyBorder="1" applyAlignment="1">
      <alignment wrapText="1"/>
    </xf>
    <xf numFmtId="0" fontId="18" fillId="0" borderId="10" xfId="41" applyFont="1" applyBorder="1" applyAlignment="1">
      <alignment horizontal="center" vertical="center"/>
    </xf>
    <xf numFmtId="49" fontId="19" fillId="0" borderId="10" xfId="41" applyNumberFormat="1" applyFont="1" applyBorder="1" applyAlignment="1">
      <alignment horizontal="center" vertical="top"/>
    </xf>
    <xf numFmtId="49" fontId="19" fillId="0" borderId="10" xfId="41" applyNumberFormat="1" applyFont="1" applyBorder="1" applyAlignment="1">
      <alignment horizontal="center"/>
    </xf>
    <xf numFmtId="49" fontId="18" fillId="0" borderId="10" xfId="41" applyNumberFormat="1" applyFont="1" applyBorder="1" applyAlignment="1">
      <alignment horizontal="center" vertical="top"/>
    </xf>
    <xf numFmtId="49" fontId="18" fillId="0" borderId="10" xfId="41" applyNumberFormat="1" applyFont="1" applyBorder="1" applyAlignment="1">
      <alignment horizontal="center"/>
    </xf>
    <xf numFmtId="2" fontId="20" fillId="0" borderId="10" xfId="41" applyNumberFormat="1" applyFont="1" applyFill="1" applyBorder="1" applyAlignment="1">
      <alignment horizontal="center"/>
    </xf>
    <xf numFmtId="167" fontId="16" fillId="0" borderId="10" xfId="41" applyNumberFormat="1" applyFont="1" applyFill="1" applyBorder="1" applyAlignment="1">
      <alignment horizontal="center"/>
    </xf>
    <xf numFmtId="0" fontId="21" fillId="0" borderId="10" xfId="40" applyFont="1" applyFill="1" applyBorder="1" applyAlignment="1">
      <alignment horizontal="center"/>
    </xf>
    <xf numFmtId="0" fontId="16" fillId="0" borderId="10" xfId="41" applyFont="1" applyFill="1" applyBorder="1" applyAlignment="1">
      <alignment horizontal="center"/>
    </xf>
    <xf numFmtId="0" fontId="14" fillId="0" borderId="10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7" fillId="0" borderId="0" xfId="0" applyFont="1" applyFill="1" applyAlignment="1">
      <alignment horizontal="left" vertical="top" wrapText="1"/>
    </xf>
    <xf numFmtId="0" fontId="7" fillId="0" borderId="1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Alignment="1">
      <alignment horizontal="justify" vertical="center"/>
    </xf>
    <xf numFmtId="0" fontId="6" fillId="0" borderId="10" xfId="0" applyFont="1" applyFill="1" applyBorder="1"/>
    <xf numFmtId="0" fontId="6" fillId="0" borderId="10" xfId="0" applyFont="1" applyFill="1" applyBorder="1" applyAlignment="1">
      <alignment horizontal="justify" vertical="center"/>
    </xf>
    <xf numFmtId="0" fontId="6" fillId="0" borderId="10" xfId="0" applyFont="1" applyFill="1" applyBorder="1" applyAlignment="1">
      <alignment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justify" vertical="top" wrapText="1"/>
    </xf>
    <xf numFmtId="0" fontId="42" fillId="0" borderId="10" xfId="0" applyFont="1" applyFill="1" applyBorder="1" applyAlignment="1">
      <alignment vertical="top" wrapText="1"/>
    </xf>
    <xf numFmtId="0" fontId="3" fillId="0" borderId="10" xfId="0" applyFont="1" applyBorder="1"/>
    <xf numFmtId="0" fontId="3" fillId="0" borderId="10" xfId="0" applyFont="1" applyBorder="1" applyAlignment="1">
      <alignment wrapText="1"/>
    </xf>
    <xf numFmtId="0" fontId="58" fillId="0" borderId="0" xfId="0" applyFont="1"/>
    <xf numFmtId="2" fontId="46" fillId="0" borderId="0" xfId="0" applyNumberFormat="1" applyFont="1" applyBorder="1" applyAlignment="1">
      <alignment horizontal="center" wrapText="1"/>
    </xf>
    <xf numFmtId="0" fontId="59" fillId="28" borderId="10" xfId="0" applyFont="1" applyFill="1" applyBorder="1" applyAlignment="1">
      <alignment vertical="center" wrapText="1"/>
    </xf>
    <xf numFmtId="49" fontId="49" fillId="28" borderId="10" xfId="0" applyNumberFormat="1" applyFont="1" applyFill="1" applyBorder="1" applyAlignment="1">
      <alignment horizontal="center" vertical="center" wrapText="1"/>
    </xf>
    <xf numFmtId="49" fontId="49" fillId="29" borderId="10" xfId="0" applyNumberFormat="1" applyFont="1" applyFill="1" applyBorder="1" applyAlignment="1">
      <alignment horizontal="center" vertical="center" wrapText="1"/>
    </xf>
    <xf numFmtId="0" fontId="49" fillId="28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49" fontId="47" fillId="24" borderId="10" xfId="0" applyNumberFormat="1" applyFont="1" applyFill="1" applyBorder="1" applyAlignment="1">
      <alignment horizontal="center" vertical="center" wrapText="1"/>
    </xf>
    <xf numFmtId="0" fontId="0" fillId="24" borderId="0" xfId="0" applyFill="1"/>
    <xf numFmtId="0" fontId="57" fillId="24" borderId="10" xfId="0" applyFont="1" applyFill="1" applyBorder="1" applyAlignment="1">
      <alignment horizontal="left" wrapText="1"/>
    </xf>
    <xf numFmtId="0" fontId="0" fillId="0" borderId="0" xfId="0" applyFill="1"/>
    <xf numFmtId="49" fontId="47" fillId="28" borderId="10" xfId="0" applyNumberFormat="1" applyFont="1" applyFill="1" applyBorder="1" applyAlignment="1">
      <alignment horizontal="center" vertical="center" wrapText="1"/>
    </xf>
    <xf numFmtId="0" fontId="59" fillId="28" borderId="10" xfId="0" applyFont="1" applyFill="1" applyBorder="1" applyAlignment="1">
      <alignment horizontal="center" vertical="center" wrapText="1"/>
    </xf>
    <xf numFmtId="49" fontId="59" fillId="28" borderId="10" xfId="0" applyNumberFormat="1" applyFont="1" applyFill="1" applyBorder="1" applyAlignment="1">
      <alignment horizontal="center" vertical="center" wrapText="1"/>
    </xf>
    <xf numFmtId="0" fontId="49" fillId="28" borderId="0" xfId="0" applyFont="1" applyFill="1" applyAlignment="1">
      <alignment vertical="top" wrapText="1"/>
    </xf>
    <xf numFmtId="0" fontId="47" fillId="24" borderId="10" xfId="0" applyFont="1" applyFill="1" applyBorder="1" applyAlignment="1">
      <alignment vertical="top" wrapText="1"/>
    </xf>
    <xf numFmtId="0" fontId="47" fillId="24" borderId="10" xfId="0" applyFont="1" applyFill="1" applyBorder="1" applyAlignment="1">
      <alignment horizontal="left" vertical="center" wrapText="1"/>
    </xf>
    <xf numFmtId="168" fontId="47" fillId="0" borderId="10" xfId="0" applyNumberFormat="1" applyFont="1" applyBorder="1" applyAlignment="1">
      <alignment horizontal="center"/>
    </xf>
    <xf numFmtId="0" fontId="49" fillId="28" borderId="10" xfId="0" applyFont="1" applyFill="1" applyBorder="1" applyAlignment="1">
      <alignment horizontal="left" vertical="top" wrapText="1"/>
    </xf>
    <xf numFmtId="0" fontId="51" fillId="28" borderId="10" xfId="0" applyFont="1" applyFill="1" applyBorder="1" applyAlignment="1">
      <alignment vertical="top" wrapText="1"/>
    </xf>
    <xf numFmtId="0" fontId="59" fillId="29" borderId="10" xfId="0" applyFont="1" applyFill="1" applyBorder="1" applyAlignment="1">
      <alignment vertical="center" wrapText="1"/>
    </xf>
    <xf numFmtId="0" fontId="49" fillId="0" borderId="10" xfId="0" applyFont="1" applyFill="1" applyBorder="1" applyAlignment="1">
      <alignment vertical="top" wrapText="1"/>
    </xf>
    <xf numFmtId="0" fontId="42" fillId="0" borderId="10" xfId="0" applyFont="1" applyBorder="1" applyAlignment="1">
      <alignment horizont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justify" vertical="top" wrapText="1"/>
    </xf>
    <xf numFmtId="0" fontId="13" fillId="0" borderId="10" xfId="0" applyFont="1" applyBorder="1" applyAlignment="1">
      <alignment vertical="top" wrapText="1"/>
    </xf>
    <xf numFmtId="0" fontId="42" fillId="0" borderId="0" xfId="0" applyFont="1"/>
    <xf numFmtId="0" fontId="42" fillId="0" borderId="10" xfId="0" applyFont="1" applyBorder="1"/>
    <xf numFmtId="0" fontId="42" fillId="0" borderId="10" xfId="0" applyFont="1" applyBorder="1" applyAlignment="1">
      <alignment horizontal="center"/>
    </xf>
    <xf numFmtId="49" fontId="42" fillId="0" borderId="10" xfId="0" applyNumberFormat="1" applyFont="1" applyBorder="1" applyAlignment="1">
      <alignment vertical="top"/>
    </xf>
    <xf numFmtId="0" fontId="41" fillId="0" borderId="10" xfId="0" applyFont="1" applyBorder="1" applyAlignment="1">
      <alignment vertical="top" wrapText="1"/>
    </xf>
    <xf numFmtId="0" fontId="42" fillId="0" borderId="10" xfId="0" applyFont="1" applyBorder="1" applyAlignment="1">
      <alignment vertical="top"/>
    </xf>
    <xf numFmtId="0" fontId="42" fillId="0" borderId="10" xfId="0" applyFont="1" applyBorder="1" applyAlignment="1">
      <alignment vertical="top" wrapText="1"/>
    </xf>
    <xf numFmtId="2" fontId="42" fillId="0" borderId="10" xfId="0" applyNumberFormat="1" applyFont="1" applyBorder="1" applyAlignment="1">
      <alignment vertical="top"/>
    </xf>
    <xf numFmtId="1" fontId="42" fillId="0" borderId="10" xfId="0" applyNumberFormat="1" applyFont="1" applyBorder="1" applyAlignment="1">
      <alignment horizontal="left" vertical="top"/>
    </xf>
    <xf numFmtId="3" fontId="42" fillId="0" borderId="10" xfId="0" applyNumberFormat="1" applyFont="1" applyBorder="1" applyAlignment="1">
      <alignment horizontal="left" vertical="top"/>
    </xf>
    <xf numFmtId="0" fontId="42" fillId="0" borderId="10" xfId="0" applyFont="1" applyBorder="1" applyAlignment="1">
      <alignment wrapText="1"/>
    </xf>
    <xf numFmtId="49" fontId="42" fillId="0" borderId="10" xfId="0" applyNumberFormat="1" applyFont="1" applyBorder="1"/>
    <xf numFmtId="0" fontId="41" fillId="0" borderId="10" xfId="0" applyFont="1" applyFill="1" applyBorder="1" applyAlignment="1">
      <alignment horizontal="center" vertical="center"/>
    </xf>
    <xf numFmtId="0" fontId="41" fillId="0" borderId="10" xfId="0" applyFont="1" applyFill="1" applyBorder="1" applyAlignment="1">
      <alignment horizontal="left" vertical="center" wrapText="1"/>
    </xf>
    <xf numFmtId="0" fontId="42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left" vertical="center" wrapText="1"/>
    </xf>
    <xf numFmtId="166" fontId="41" fillId="0" borderId="10" xfId="0" applyNumberFormat="1" applyFont="1" applyFill="1" applyBorder="1"/>
    <xf numFmtId="0" fontId="61" fillId="0" borderId="10" xfId="0" applyFont="1" applyFill="1" applyBorder="1" applyAlignment="1">
      <alignment horizontal="center" vertical="center" wrapText="1"/>
    </xf>
    <xf numFmtId="0" fontId="62" fillId="0" borderId="10" xfId="0" applyFont="1" applyFill="1" applyBorder="1" applyAlignment="1">
      <alignment horizontal="justify" vertical="center" wrapText="1"/>
    </xf>
    <xf numFmtId="0" fontId="61" fillId="0" borderId="10" xfId="0" applyFont="1" applyFill="1" applyBorder="1" applyAlignment="1">
      <alignment horizontal="justify" vertical="center" wrapText="1"/>
    </xf>
    <xf numFmtId="49" fontId="42" fillId="24" borderId="10" xfId="0" applyNumberFormat="1" applyFont="1" applyFill="1" applyBorder="1" applyAlignment="1">
      <alignment horizontal="center" wrapText="1"/>
    </xf>
    <xf numFmtId="49" fontId="42" fillId="24" borderId="10" xfId="0" applyNumberFormat="1" applyFont="1" applyFill="1" applyBorder="1" applyAlignment="1">
      <alignment horizontal="left" wrapText="1"/>
    </xf>
    <xf numFmtId="166" fontId="42" fillId="0" borderId="10" xfId="0" applyNumberFormat="1" applyFont="1" applyFill="1" applyBorder="1"/>
    <xf numFmtId="0" fontId="42" fillId="0" borderId="10" xfId="38" applyFont="1" applyBorder="1" applyAlignment="1">
      <alignment horizontal="center" vertical="center"/>
    </xf>
    <xf numFmtId="0" fontId="42" fillId="24" borderId="10" xfId="38" applyFont="1" applyFill="1" applyBorder="1" applyAlignment="1">
      <alignment horizontal="left" vertical="center" wrapText="1"/>
    </xf>
    <xf numFmtId="49" fontId="42" fillId="0" borderId="10" xfId="0" applyNumberFormat="1" applyFont="1" applyBorder="1" applyAlignment="1">
      <alignment horizontal="center"/>
    </xf>
    <xf numFmtId="0" fontId="62" fillId="0" borderId="10" xfId="0" applyFont="1" applyFill="1" applyBorder="1" applyAlignment="1">
      <alignment horizontal="center" vertical="center" wrapText="1"/>
    </xf>
    <xf numFmtId="167" fontId="41" fillId="0" borderId="10" xfId="0" applyNumberFormat="1" applyFont="1" applyFill="1" applyBorder="1"/>
    <xf numFmtId="0" fontId="42" fillId="0" borderId="10" xfId="0" applyFont="1" applyFill="1" applyBorder="1" applyAlignment="1">
      <alignment horizontal="center" vertical="top"/>
    </xf>
    <xf numFmtId="0" fontId="42" fillId="0" borderId="10" xfId="0" applyFont="1" applyFill="1" applyBorder="1"/>
    <xf numFmtId="0" fontId="42" fillId="0" borderId="10" xfId="0" applyFont="1" applyBorder="1" applyAlignment="1">
      <alignment horizontal="left" vertical="center" wrapText="1"/>
    </xf>
    <xf numFmtId="0" fontId="42" fillId="0" borderId="10" xfId="0" applyFont="1" applyBorder="1" applyAlignment="1">
      <alignment horizontal="left" wrapText="1"/>
    </xf>
    <xf numFmtId="0" fontId="42" fillId="0" borderId="0" xfId="0" applyFont="1" applyBorder="1"/>
    <xf numFmtId="0" fontId="41" fillId="0" borderId="10" xfId="0" applyFont="1" applyBorder="1" applyAlignment="1">
      <alignment horizontal="center"/>
    </xf>
    <xf numFmtId="0" fontId="41" fillId="0" borderId="0" xfId="0" applyFont="1" applyBorder="1" applyAlignment="1">
      <alignment horizont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vertical="top"/>
    </xf>
    <xf numFmtId="1" fontId="41" fillId="0" borderId="10" xfId="0" applyNumberFormat="1" applyFont="1" applyBorder="1" applyAlignment="1">
      <alignment vertical="top"/>
    </xf>
    <xf numFmtId="0" fontId="41" fillId="0" borderId="10" xfId="0" applyFont="1" applyBorder="1" applyAlignment="1">
      <alignment wrapText="1"/>
    </xf>
    <xf numFmtId="49" fontId="41" fillId="0" borderId="10" xfId="0" applyNumberFormat="1" applyFont="1" applyBorder="1"/>
    <xf numFmtId="0" fontId="0" fillId="24" borderId="0" xfId="0" applyFill="1" applyAlignment="1">
      <alignment horizontal="right"/>
    </xf>
    <xf numFmtId="49" fontId="3" fillId="24" borderId="0" xfId="0" applyNumberFormat="1" applyFont="1" applyFill="1" applyAlignment="1">
      <alignment horizontal="right" vertical="top" wrapText="1"/>
    </xf>
    <xf numFmtId="49" fontId="3" fillId="24" borderId="0" xfId="0" applyNumberFormat="1" applyFont="1" applyFill="1" applyAlignment="1">
      <alignment vertical="top" wrapText="1"/>
    </xf>
    <xf numFmtId="0" fontId="14" fillId="24" borderId="10" xfId="0" applyFont="1" applyFill="1" applyBorder="1" applyAlignment="1">
      <alignment horizontal="center" vertical="top" wrapText="1"/>
    </xf>
    <xf numFmtId="0" fontId="63" fillId="0" borderId="8" xfId="0" applyFont="1" applyFill="1" applyBorder="1" applyAlignment="1">
      <alignment horizontal="left" vertical="top" wrapText="1"/>
    </xf>
    <xf numFmtId="2" fontId="61" fillId="0" borderId="8" xfId="0" applyNumberFormat="1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center" wrapText="1"/>
    </xf>
    <xf numFmtId="49" fontId="10" fillId="0" borderId="15" xfId="0" applyNumberFormat="1" applyFont="1" applyFill="1" applyBorder="1" applyAlignment="1">
      <alignment horizontal="center" vertical="center" wrapText="1"/>
    </xf>
    <xf numFmtId="0" fontId="62" fillId="0" borderId="10" xfId="0" applyFont="1" applyFill="1" applyBorder="1" applyAlignment="1">
      <alignment horizontal="left" wrapText="1"/>
    </xf>
    <xf numFmtId="0" fontId="41" fillId="0" borderId="10" xfId="0" applyFont="1" applyFill="1" applyBorder="1"/>
    <xf numFmtId="0" fontId="41" fillId="0" borderId="0" xfId="0" applyFont="1" applyFill="1" applyBorder="1" applyAlignment="1">
      <alignment horizontal="center" wrapText="1"/>
    </xf>
    <xf numFmtId="0" fontId="0" fillId="0" borderId="10" xfId="0" applyFill="1" applyBorder="1"/>
    <xf numFmtId="0" fontId="41" fillId="0" borderId="10" xfId="0" applyFont="1" applyFill="1" applyBorder="1" applyAlignment="1">
      <alignment horizontal="center" vertical="center" wrapText="1"/>
    </xf>
    <xf numFmtId="4" fontId="41" fillId="0" borderId="10" xfId="0" applyNumberFormat="1" applyFont="1" applyFill="1" applyBorder="1"/>
    <xf numFmtId="167" fontId="42" fillId="0" borderId="10" xfId="0" applyNumberFormat="1" applyFont="1" applyFill="1" applyBorder="1"/>
    <xf numFmtId="49" fontId="3" fillId="24" borderId="15" xfId="0" applyNumberFormat="1" applyFont="1" applyFill="1" applyBorder="1" applyAlignment="1">
      <alignment horizontal="left" wrapText="1"/>
    </xf>
    <xf numFmtId="49" fontId="10" fillId="24" borderId="15" xfId="0" applyNumberFormat="1" applyFont="1" applyFill="1" applyBorder="1" applyAlignment="1">
      <alignment horizontal="left" wrapText="1"/>
    </xf>
    <xf numFmtId="1" fontId="18" fillId="0" borderId="10" xfId="0" applyNumberFormat="1" applyFont="1" applyBorder="1" applyAlignment="1">
      <alignment horizontal="center" vertical="center" wrapText="1"/>
    </xf>
    <xf numFmtId="167" fontId="64" fillId="0" borderId="10" xfId="49" applyNumberFormat="1" applyFont="1" applyBorder="1" applyAlignment="1" applyProtection="1">
      <alignment horizontal="center" vertical="center" wrapText="1"/>
    </xf>
    <xf numFmtId="167" fontId="47" fillId="26" borderId="10" xfId="49" applyNumberFormat="1" applyFont="1" applyFill="1" applyBorder="1" applyAlignment="1" applyProtection="1">
      <alignment horizontal="center" vertical="center" wrapText="1"/>
    </xf>
    <xf numFmtId="167" fontId="47" fillId="24" borderId="10" xfId="49" applyNumberFormat="1" applyFont="1" applyFill="1" applyBorder="1" applyAlignment="1" applyProtection="1">
      <alignment horizontal="center" vertical="center" wrapText="1"/>
    </xf>
    <xf numFmtId="167" fontId="47" fillId="0" borderId="10" xfId="49" applyNumberFormat="1" applyFont="1" applyFill="1" applyBorder="1" applyAlignment="1" applyProtection="1">
      <alignment horizontal="center" vertical="center" wrapText="1"/>
    </xf>
    <xf numFmtId="167" fontId="49" fillId="28" borderId="10" xfId="0" applyNumberFormat="1" applyFont="1" applyFill="1" applyBorder="1" applyAlignment="1">
      <alignment horizontal="center"/>
    </xf>
    <xf numFmtId="167" fontId="47" fillId="0" borderId="10" xfId="0" applyNumberFormat="1" applyFont="1" applyBorder="1" applyAlignment="1">
      <alignment horizontal="center"/>
    </xf>
    <xf numFmtId="0" fontId="18" fillId="26" borderId="10" xfId="0" applyFont="1" applyFill="1" applyBorder="1" applyAlignment="1">
      <alignment horizontal="left" wrapText="1"/>
    </xf>
    <xf numFmtId="49" fontId="49" fillId="26" borderId="10" xfId="0" applyNumberFormat="1" applyFont="1" applyFill="1" applyBorder="1" applyAlignment="1">
      <alignment horizontal="center" vertical="center" wrapText="1"/>
    </xf>
    <xf numFmtId="0" fontId="49" fillId="26" borderId="10" xfId="0" applyFont="1" applyFill="1" applyBorder="1" applyAlignment="1">
      <alignment horizontal="center" vertical="center" wrapText="1"/>
    </xf>
    <xf numFmtId="167" fontId="49" fillId="26" borderId="10" xfId="51" applyNumberFormat="1" applyFont="1" applyFill="1" applyBorder="1" applyAlignment="1" applyProtection="1">
      <alignment horizontal="center" vertical="center" wrapText="1"/>
    </xf>
    <xf numFmtId="167" fontId="47" fillId="0" borderId="10" xfId="51" applyNumberFormat="1" applyFont="1" applyFill="1" applyBorder="1" applyAlignment="1" applyProtection="1">
      <alignment horizontal="center" vertical="center" wrapText="1"/>
    </xf>
    <xf numFmtId="0" fontId="49" fillId="26" borderId="10" xfId="0" applyFont="1" applyFill="1" applyBorder="1" applyAlignment="1">
      <alignment horizontal="left" vertical="center" wrapText="1"/>
    </xf>
    <xf numFmtId="167" fontId="47" fillId="0" borderId="10" xfId="51" applyNumberFormat="1" applyFont="1" applyFill="1" applyBorder="1" applyAlignment="1" applyProtection="1">
      <alignment horizontal="center" vertical="center" wrapText="1"/>
      <protection locked="0"/>
    </xf>
    <xf numFmtId="0" fontId="60" fillId="26" borderId="10" xfId="0" applyFont="1" applyFill="1" applyBorder="1" applyAlignment="1">
      <alignment horizontal="left" wrapText="1"/>
    </xf>
    <xf numFmtId="2" fontId="49" fillId="26" borderId="10" xfId="51" applyNumberFormat="1" applyFont="1" applyFill="1" applyBorder="1" applyAlignment="1" applyProtection="1">
      <alignment horizontal="center" vertical="center" wrapText="1"/>
    </xf>
    <xf numFmtId="167" fontId="49" fillId="26" borderId="10" xfId="0" applyNumberFormat="1" applyFont="1" applyFill="1" applyBorder="1" applyAlignment="1">
      <alignment horizontal="center"/>
    </xf>
    <xf numFmtId="2" fontId="47" fillId="24" borderId="10" xfId="51" applyNumberFormat="1" applyFont="1" applyFill="1" applyBorder="1" applyAlignment="1" applyProtection="1">
      <alignment horizontal="center" vertical="center" wrapText="1"/>
    </xf>
    <xf numFmtId="167" fontId="47" fillId="24" borderId="10" xfId="0" applyNumberFormat="1" applyFont="1" applyFill="1" applyBorder="1" applyAlignment="1">
      <alignment horizontal="center"/>
    </xf>
    <xf numFmtId="0" fontId="59" fillId="26" borderId="10" xfId="0" applyFont="1" applyFill="1" applyBorder="1" applyAlignment="1">
      <alignment horizontal="left" vertical="center" wrapText="1"/>
    </xf>
    <xf numFmtId="167" fontId="47" fillId="0" borderId="10" xfId="49" applyNumberFormat="1" applyFont="1" applyFill="1" applyBorder="1" applyAlignment="1" applyProtection="1">
      <alignment horizontal="center" vertical="center" wrapText="1"/>
      <protection locked="0"/>
    </xf>
    <xf numFmtId="167" fontId="49" fillId="28" borderId="10" xfId="51" applyNumberFormat="1" applyFont="1" applyFill="1" applyBorder="1" applyAlignment="1" applyProtection="1">
      <alignment horizontal="center" vertical="center" wrapText="1"/>
    </xf>
    <xf numFmtId="0" fontId="47" fillId="26" borderId="10" xfId="0" applyFont="1" applyFill="1" applyBorder="1" applyAlignment="1">
      <alignment horizontal="left" vertical="top" wrapText="1"/>
    </xf>
    <xf numFmtId="167" fontId="47" fillId="28" borderId="10" xfId="49" applyNumberFormat="1" applyFont="1" applyFill="1" applyBorder="1" applyAlignment="1" applyProtection="1">
      <alignment horizontal="center" vertical="center" wrapText="1"/>
    </xf>
    <xf numFmtId="167" fontId="47" fillId="0" borderId="10" xfId="49" applyNumberFormat="1" applyFont="1" applyBorder="1" applyAlignment="1" applyProtection="1">
      <alignment horizontal="center" vertical="center" wrapText="1"/>
    </xf>
    <xf numFmtId="167" fontId="47" fillId="0" borderId="10" xfId="49" applyNumberFormat="1" applyFont="1" applyBorder="1" applyAlignment="1" applyProtection="1">
      <alignment horizontal="center" vertical="center" wrapText="1"/>
      <protection locked="0"/>
    </xf>
    <xf numFmtId="0" fontId="49" fillId="30" borderId="10" xfId="0" applyFont="1" applyFill="1" applyBorder="1" applyAlignment="1">
      <alignment horizontal="left" vertical="top" wrapText="1"/>
    </xf>
    <xf numFmtId="49" fontId="49" fillId="30" borderId="10" xfId="0" applyNumberFormat="1" applyFont="1" applyFill="1" applyBorder="1" applyAlignment="1">
      <alignment horizontal="center" vertical="center" wrapText="1"/>
    </xf>
    <xf numFmtId="167" fontId="49" fillId="30" borderId="10" xfId="49" applyNumberFormat="1" applyFont="1" applyFill="1" applyBorder="1" applyAlignment="1" applyProtection="1">
      <alignment horizontal="center" vertical="center" wrapText="1"/>
    </xf>
    <xf numFmtId="0" fontId="48" fillId="30" borderId="10" xfId="0" applyFont="1" applyFill="1" applyBorder="1" applyAlignment="1">
      <alignment horizontal="left" wrapText="1"/>
    </xf>
    <xf numFmtId="49" fontId="47" fillId="30" borderId="10" xfId="0" applyNumberFormat="1" applyFont="1" applyFill="1" applyBorder="1" applyAlignment="1">
      <alignment horizontal="center" vertical="center" wrapText="1"/>
    </xf>
    <xf numFmtId="167" fontId="47" fillId="30" borderId="10" xfId="49" applyNumberFormat="1" applyFont="1" applyFill="1" applyBorder="1" applyAlignment="1" applyProtection="1">
      <alignment horizontal="center" vertical="center" wrapText="1"/>
      <protection locked="0"/>
    </xf>
    <xf numFmtId="0" fontId="49" fillId="24" borderId="10" xfId="0" applyFont="1" applyFill="1" applyBorder="1" applyAlignment="1">
      <alignment vertical="top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167" fontId="49" fillId="24" borderId="10" xfId="49" applyNumberFormat="1" applyFont="1" applyFill="1" applyBorder="1" applyAlignment="1" applyProtection="1">
      <alignment horizontal="center" vertical="center" wrapText="1"/>
    </xf>
    <xf numFmtId="0" fontId="59" fillId="30" borderId="10" xfId="0" applyFont="1" applyFill="1" applyBorder="1" applyAlignment="1">
      <alignment horizontal="left" vertical="center" wrapText="1"/>
    </xf>
    <xf numFmtId="167" fontId="49" fillId="30" borderId="10" xfId="49" applyNumberFormat="1" applyFont="1" applyFill="1" applyBorder="1" applyAlignment="1" applyProtection="1">
      <alignment horizontal="center" vertical="center" wrapText="1"/>
      <protection locked="0"/>
    </xf>
    <xf numFmtId="167" fontId="49" fillId="30" borderId="10" xfId="51" applyNumberFormat="1" applyFont="1" applyFill="1" applyBorder="1" applyAlignment="1" applyProtection="1">
      <alignment horizontal="center" vertical="center" wrapText="1"/>
    </xf>
    <xf numFmtId="2" fontId="49" fillId="29" borderId="10" xfId="51" applyNumberFormat="1" applyFont="1" applyFill="1" applyBorder="1" applyAlignment="1" applyProtection="1">
      <alignment horizontal="center" vertical="center" wrapText="1"/>
      <protection locked="0"/>
    </xf>
    <xf numFmtId="168" fontId="49" fillId="29" borderId="10" xfId="51" applyNumberFormat="1" applyFont="1" applyFill="1" applyBorder="1" applyAlignment="1" applyProtection="1">
      <alignment horizontal="center" vertical="center" wrapText="1"/>
      <protection locked="0"/>
    </xf>
    <xf numFmtId="2" fontId="47" fillId="0" borderId="10" xfId="51" applyNumberFormat="1" applyFont="1" applyFill="1" applyBorder="1" applyAlignment="1" applyProtection="1">
      <alignment horizontal="center" vertical="center" wrapText="1"/>
      <protection locked="0"/>
    </xf>
    <xf numFmtId="1" fontId="47" fillId="0" borderId="10" xfId="51" applyNumberFormat="1" applyFont="1" applyFill="1" applyBorder="1" applyAlignment="1" applyProtection="1">
      <alignment horizontal="center" vertical="center" wrapText="1"/>
      <protection locked="0"/>
    </xf>
    <xf numFmtId="168" fontId="54" fillId="0" borderId="0" xfId="0" applyNumberFormat="1" applyFont="1" applyBorder="1"/>
    <xf numFmtId="0" fontId="6" fillId="0" borderId="10" xfId="41" applyFont="1" applyBorder="1" applyAlignment="1">
      <alignment vertical="center"/>
    </xf>
    <xf numFmtId="49" fontId="0" fillId="24" borderId="10" xfId="0" applyNumberFormat="1" applyFont="1" applyFill="1" applyBorder="1" applyAlignment="1">
      <alignment horizontal="center" wrapText="1"/>
    </xf>
    <xf numFmtId="49" fontId="0" fillId="24" borderId="10" xfId="0" applyNumberFormat="1" applyFont="1" applyFill="1" applyBorder="1" applyAlignment="1">
      <alignment horizontal="left" wrapText="1"/>
    </xf>
    <xf numFmtId="0" fontId="16" fillId="0" borderId="10" xfId="41" applyFont="1" applyBorder="1" applyAlignment="1">
      <alignment horizontal="center"/>
    </xf>
    <xf numFmtId="168" fontId="0" fillId="0" borderId="0" xfId="0" applyNumberFormat="1" applyBorder="1"/>
    <xf numFmtId="0" fontId="47" fillId="0" borderId="10" xfId="0" applyFont="1" applyFill="1" applyBorder="1" applyAlignment="1">
      <alignment horizontal="center"/>
    </xf>
    <xf numFmtId="0" fontId="65" fillId="0" borderId="0" xfId="0" applyFont="1"/>
    <xf numFmtId="1" fontId="47" fillId="24" borderId="10" xfId="51" applyNumberFormat="1" applyFont="1" applyFill="1" applyBorder="1" applyAlignment="1" applyProtection="1">
      <alignment horizontal="center" vertical="center" wrapText="1"/>
    </xf>
    <xf numFmtId="4" fontId="0" fillId="0" borderId="0" xfId="0" applyNumberFormat="1"/>
    <xf numFmtId="167" fontId="0" fillId="0" borderId="0" xfId="0" applyNumberFormat="1"/>
    <xf numFmtId="0" fontId="41" fillId="0" borderId="0" xfId="0" applyFont="1" applyBorder="1" applyAlignment="1">
      <alignment horizontal="center" wrapText="1"/>
    </xf>
    <xf numFmtId="0" fontId="42" fillId="0" borderId="0" xfId="0" applyFont="1" applyAlignment="1">
      <alignment horizontal="right"/>
    </xf>
    <xf numFmtId="0" fontId="42" fillId="24" borderId="0" xfId="0" applyFont="1" applyFill="1" applyAlignment="1">
      <alignment horizontal="right"/>
    </xf>
    <xf numFmtId="0" fontId="14" fillId="0" borderId="10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 wrapText="1"/>
    </xf>
    <xf numFmtId="0" fontId="14" fillId="0" borderId="10" xfId="0" applyFont="1" applyBorder="1" applyAlignment="1">
      <alignment vertical="top" wrapText="1"/>
    </xf>
    <xf numFmtId="0" fontId="14" fillId="0" borderId="14" xfId="0" applyFont="1" applyBorder="1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justify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41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49" fontId="0" fillId="0" borderId="0" xfId="0" applyNumberForma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49" fontId="18" fillId="0" borderId="11" xfId="0" applyNumberFormat="1" applyFont="1" applyBorder="1" applyAlignment="1">
      <alignment horizontal="center" vertical="center" wrapText="1"/>
    </xf>
    <xf numFmtId="49" fontId="18" fillId="0" borderId="16" xfId="0" applyNumberFormat="1" applyFont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49" fontId="3" fillId="24" borderId="0" xfId="0" applyNumberFormat="1" applyFont="1" applyFill="1" applyAlignment="1">
      <alignment horizontal="center" vertical="top" wrapText="1"/>
    </xf>
    <xf numFmtId="0" fontId="17" fillId="0" borderId="0" xfId="41" applyFont="1" applyAlignment="1">
      <alignment horizontal="center" wrapText="1"/>
    </xf>
    <xf numFmtId="0" fontId="6" fillId="0" borderId="18" xfId="41" applyFont="1" applyBorder="1" applyAlignment="1">
      <alignment horizontal="center"/>
    </xf>
    <xf numFmtId="0" fontId="17" fillId="0" borderId="10" xfId="41" applyFont="1" applyBorder="1" applyAlignment="1">
      <alignment horizontal="center"/>
    </xf>
  </cellXfs>
  <cellStyles count="53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xl128" xfId="19"/>
    <cellStyle name="Акцент1" xfId="20" builtinId="29" customBuiltin="1"/>
    <cellStyle name="Акцент2" xfId="21" builtinId="33" customBuiltin="1"/>
    <cellStyle name="Акцент3" xfId="22" builtinId="37" customBuiltin="1"/>
    <cellStyle name="Акцент4" xfId="23" builtinId="41" customBuiltin="1"/>
    <cellStyle name="Акцент5" xfId="24" builtinId="45" customBuiltin="1"/>
    <cellStyle name="Акцент6" xfId="25" builtinId="49" customBuiltin="1"/>
    <cellStyle name="Ввод " xfId="26" builtinId="20" customBuiltin="1"/>
    <cellStyle name="Вывод" xfId="27" builtinId="21" customBuiltin="1"/>
    <cellStyle name="Вычисление" xfId="28" builtinId="22" customBuiltin="1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 3" xfId="37"/>
    <cellStyle name="Обычный_1" xfId="38"/>
    <cellStyle name="Обычный_прил 12" xfId="39"/>
    <cellStyle name="Обычный_прил 13" xfId="40"/>
    <cellStyle name="Обычный_Приложения.новые 2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Тысячи [0]_Лист1" xfId="47"/>
    <cellStyle name="Тысячи_Лист1" xfId="48"/>
    <cellStyle name="Финансовый 2" xfId="49"/>
    <cellStyle name="Финансовый 2 2" xfId="50"/>
    <cellStyle name="Финансовый 2 2 2" xfId="51"/>
    <cellStyle name="Хороший" xfId="52" builtinId="26" customBuiltin="1"/>
  </cellStyles>
  <dxfs count="82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4;&#1074;&#1090;&#1080;&#1085;&#1072;/&#1052;&#1086;&#1080;%20&#1076;&#1086;&#1082;&#1091;&#1084;&#1077;&#1085;&#1090;&#1099;/&#1056;&#1045;&#1064;&#1045;&#1053;&#1048;&#1071;%202020-2021/&#1057;&#1045;&#1051;&#1054;/&#1057;&#1090;&#1072;&#1088;&#1086;&#1077;%20&#1064;&#1072;&#1081;&#1075;&#1086;&#1074;&#1086;/&#1041;&#1070;&#1044;&#1046;&#1045;&#1058;%20%20&#1057;&#1090;&#1072;&#1088;&#1086;&#1077;%20&#1064;&#1072;&#1081;&#1075;&#1086;&#1074;&#1086;%2020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.1"/>
      <sheetName val="пр.2"/>
      <sheetName val="пр.3"/>
      <sheetName val="пр 2"/>
      <sheetName val="пр3"/>
      <sheetName val="4"/>
      <sheetName val="пр5"/>
      <sheetName val="6"/>
      <sheetName val="пр7"/>
    </sheetNames>
    <sheetDataSet>
      <sheetData sheetId="0">
        <row r="12">
          <cell r="C12">
            <v>6952.1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6">
          <cell r="I6">
            <v>7175</v>
          </cell>
        </row>
      </sheetData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3"/>
  <sheetViews>
    <sheetView view="pageBreakPreview" topLeftCell="B1" zoomScale="95" zoomScaleNormal="120" zoomScaleSheetLayoutView="95" workbookViewId="0">
      <selection activeCell="I16" sqref="I16"/>
    </sheetView>
  </sheetViews>
  <sheetFormatPr defaultRowHeight="12.75"/>
  <cols>
    <col min="1" max="1" width="23.7109375" customWidth="1"/>
    <col min="2" max="2" width="63" customWidth="1"/>
    <col min="3" max="3" width="12.140625" style="112" customWidth="1"/>
  </cols>
  <sheetData>
    <row r="2" spans="1:6" ht="15">
      <c r="A2" s="129"/>
      <c r="B2" s="240" t="s">
        <v>42</v>
      </c>
      <c r="C2" s="240"/>
    </row>
    <row r="3" spans="1:6" ht="15">
      <c r="A3" s="129"/>
      <c r="B3" s="240" t="s">
        <v>0</v>
      </c>
      <c r="C3" s="240"/>
    </row>
    <row r="4" spans="1:6" ht="15">
      <c r="A4" s="129"/>
      <c r="B4" s="240" t="s">
        <v>295</v>
      </c>
      <c r="C4" s="240"/>
    </row>
    <row r="5" spans="1:6" ht="15">
      <c r="A5" s="129"/>
      <c r="B5" s="240" t="s">
        <v>43</v>
      </c>
      <c r="C5" s="240"/>
    </row>
    <row r="6" spans="1:6" ht="15">
      <c r="A6" s="129"/>
      <c r="B6" s="240" t="s">
        <v>334</v>
      </c>
      <c r="C6" s="240"/>
    </row>
    <row r="7" spans="1:6" ht="15">
      <c r="A7" s="129"/>
      <c r="B7" s="241" t="s">
        <v>332</v>
      </c>
      <c r="C7" s="241"/>
    </row>
    <row r="8" spans="1:6" ht="29.25" customHeight="1">
      <c r="A8" s="161"/>
      <c r="B8" s="239" t="s">
        <v>301</v>
      </c>
      <c r="C8" s="239"/>
    </row>
    <row r="9" spans="1:6" ht="17.25" customHeight="1">
      <c r="A9" s="161"/>
      <c r="B9" s="163"/>
      <c r="C9" s="179"/>
    </row>
    <row r="10" spans="1:6" ht="14.25" customHeight="1">
      <c r="A10" s="130"/>
      <c r="B10" s="130"/>
      <c r="C10" s="180"/>
    </row>
    <row r="11" spans="1:6" ht="25.5" customHeight="1">
      <c r="A11" s="164" t="s">
        <v>1</v>
      </c>
      <c r="B11" s="162"/>
      <c r="C11" s="181" t="s">
        <v>280</v>
      </c>
    </row>
    <row r="12" spans="1:6" ht="15">
      <c r="A12" s="132" t="s">
        <v>3</v>
      </c>
      <c r="B12" s="133" t="s">
        <v>4</v>
      </c>
      <c r="C12" s="182">
        <f t="shared" ref="C12" si="0">C13+C38</f>
        <v>4201.7000000000007</v>
      </c>
      <c r="D12" s="237" t="e">
        <f>C12-#REF!</f>
        <v>#REF!</v>
      </c>
      <c r="E12" s="237" t="e">
        <f>#REF!-#REF!</f>
        <v>#REF!</v>
      </c>
      <c r="F12" s="237" t="e">
        <f>#REF!-#REF!</f>
        <v>#REF!</v>
      </c>
    </row>
    <row r="13" spans="1:6" ht="14.25">
      <c r="A13" s="165" t="s">
        <v>5</v>
      </c>
      <c r="B13" s="133" t="s">
        <v>6</v>
      </c>
      <c r="C13" s="182">
        <f t="shared" ref="C13" si="1">C14+C19+C21+C25+C28+C30+C33+C36</f>
        <v>1493.3000000000002</v>
      </c>
      <c r="D13" s="237" t="e">
        <f>C13-#REF!</f>
        <v>#REF!</v>
      </c>
      <c r="E13" s="237" t="e">
        <f>#REF!-#REF!</f>
        <v>#REF!</v>
      </c>
      <c r="F13" s="237" t="e">
        <f>#REF!-#REF!</f>
        <v>#REF!</v>
      </c>
    </row>
    <row r="14" spans="1:6" ht="14.25">
      <c r="A14" s="165" t="s">
        <v>7</v>
      </c>
      <c r="B14" s="133" t="s">
        <v>8</v>
      </c>
      <c r="C14" s="145">
        <f t="shared" ref="C14" si="2">C15</f>
        <v>29</v>
      </c>
      <c r="D14" s="237" t="e">
        <f>C14-#REF!</f>
        <v>#REF!</v>
      </c>
      <c r="E14" s="237" t="e">
        <f>#REF!-#REF!</f>
        <v>#REF!</v>
      </c>
      <c r="F14" s="237" t="e">
        <f>#REF!-#REF!</f>
        <v>#REF!</v>
      </c>
    </row>
    <row r="15" spans="1:6" ht="15">
      <c r="A15" s="136" t="s">
        <v>279</v>
      </c>
      <c r="B15" s="135" t="s">
        <v>263</v>
      </c>
      <c r="C15" s="151">
        <f t="shared" ref="C15" si="3">SUM(C16:C18)</f>
        <v>29</v>
      </c>
      <c r="D15" s="237" t="e">
        <f>C15-#REF!</f>
        <v>#REF!</v>
      </c>
      <c r="E15" s="237" t="e">
        <f>#REF!-#REF!</f>
        <v>#REF!</v>
      </c>
      <c r="F15" s="237" t="e">
        <f>#REF!-#REF!</f>
        <v>#REF!</v>
      </c>
    </row>
    <row r="16" spans="1:6" ht="75" customHeight="1">
      <c r="A16" s="134" t="s">
        <v>163</v>
      </c>
      <c r="B16" s="135" t="s">
        <v>260</v>
      </c>
      <c r="C16" s="158">
        <v>19.600000000000001</v>
      </c>
      <c r="D16" s="237" t="e">
        <f>C16-#REF!</f>
        <v>#REF!</v>
      </c>
      <c r="E16" s="237" t="e">
        <f>#REF!-#REF!</f>
        <v>#REF!</v>
      </c>
      <c r="F16" s="237" t="e">
        <f>#REF!-#REF!</f>
        <v>#REF!</v>
      </c>
    </row>
    <row r="17" spans="1:6" ht="107.25" customHeight="1">
      <c r="A17" s="134" t="s">
        <v>164</v>
      </c>
      <c r="B17" s="135" t="s">
        <v>162</v>
      </c>
      <c r="C17" s="158">
        <v>1.4</v>
      </c>
      <c r="D17" s="237" t="e">
        <f>C17-#REF!</f>
        <v>#REF!</v>
      </c>
      <c r="E17" s="237" t="e">
        <f>#REF!-#REF!</f>
        <v>#REF!</v>
      </c>
      <c r="F17" s="237" t="e">
        <f>#REF!-#REF!</f>
        <v>#REF!</v>
      </c>
    </row>
    <row r="18" spans="1:6" ht="46.5" customHeight="1">
      <c r="A18" s="137" t="s">
        <v>262</v>
      </c>
      <c r="B18" s="135" t="s">
        <v>261</v>
      </c>
      <c r="C18" s="158">
        <v>8</v>
      </c>
      <c r="D18" s="237" t="e">
        <f>C18-#REF!</f>
        <v>#REF!</v>
      </c>
      <c r="E18" s="237" t="e">
        <f>#REF!-#REF!</f>
        <v>#REF!</v>
      </c>
      <c r="F18" s="237" t="e">
        <f>#REF!-#REF!</f>
        <v>#REF!</v>
      </c>
    </row>
    <row r="19" spans="1:6" ht="14.25">
      <c r="A19" s="165" t="s">
        <v>9</v>
      </c>
      <c r="B19" s="133" t="s">
        <v>10</v>
      </c>
      <c r="C19" s="178">
        <f t="shared" ref="C19" si="4">C20</f>
        <v>12.4</v>
      </c>
      <c r="D19" s="237" t="e">
        <f>C19-#REF!</f>
        <v>#REF!</v>
      </c>
      <c r="E19" s="237" t="e">
        <f>#REF!-#REF!</f>
        <v>#REF!</v>
      </c>
      <c r="F19" s="237" t="e">
        <f>#REF!-#REF!</f>
        <v>#REF!</v>
      </c>
    </row>
    <row r="20" spans="1:6" ht="15">
      <c r="A20" s="134" t="s">
        <v>11</v>
      </c>
      <c r="B20" s="135" t="s">
        <v>12</v>
      </c>
      <c r="C20" s="158">
        <v>12.4</v>
      </c>
      <c r="D20" s="237" t="e">
        <f>C20-#REF!</f>
        <v>#REF!</v>
      </c>
      <c r="E20" s="237" t="e">
        <f>#REF!-#REF!</f>
        <v>#REF!</v>
      </c>
      <c r="F20" s="237" t="e">
        <f>#REF!-#REF!</f>
        <v>#REF!</v>
      </c>
    </row>
    <row r="21" spans="1:6" ht="14.25">
      <c r="A21" s="165" t="s">
        <v>13</v>
      </c>
      <c r="B21" s="133" t="s">
        <v>14</v>
      </c>
      <c r="C21" s="145">
        <f t="shared" ref="C21" si="5">SUM(C22:C24)</f>
        <v>1399.2</v>
      </c>
      <c r="D21" s="237" t="e">
        <f>C21-#REF!</f>
        <v>#REF!</v>
      </c>
      <c r="E21" s="237" t="e">
        <f>#REF!-#REF!</f>
        <v>#REF!</v>
      </c>
      <c r="F21" s="237" t="e">
        <f>#REF!-#REF!</f>
        <v>#REF!</v>
      </c>
    </row>
    <row r="22" spans="1:6" ht="42.75" customHeight="1">
      <c r="A22" s="138" t="s">
        <v>281</v>
      </c>
      <c r="B22" s="135" t="s">
        <v>264</v>
      </c>
      <c r="C22" s="158">
        <v>62.7</v>
      </c>
      <c r="D22" s="237" t="e">
        <f>C22-#REF!</f>
        <v>#REF!</v>
      </c>
      <c r="E22" s="237" t="e">
        <f>#REF!-#REF!</f>
        <v>#REF!</v>
      </c>
      <c r="F22" s="237" t="e">
        <f>#REF!-#REF!</f>
        <v>#REF!</v>
      </c>
    </row>
    <row r="23" spans="1:6" ht="33.75" customHeight="1">
      <c r="A23" s="134" t="s">
        <v>282</v>
      </c>
      <c r="B23" s="135" t="s">
        <v>166</v>
      </c>
      <c r="C23" s="158">
        <v>195.8</v>
      </c>
      <c r="D23" s="237" t="e">
        <f>C23-#REF!</f>
        <v>#REF!</v>
      </c>
      <c r="E23" s="237" t="e">
        <f>#REF!-#REF!</f>
        <v>#REF!</v>
      </c>
      <c r="F23" s="237" t="e">
        <f>#REF!-#REF!</f>
        <v>#REF!</v>
      </c>
    </row>
    <row r="24" spans="1:6" ht="30" customHeight="1">
      <c r="A24" s="134" t="s">
        <v>283</v>
      </c>
      <c r="B24" s="135" t="s">
        <v>165</v>
      </c>
      <c r="C24" s="158">
        <v>1140.7</v>
      </c>
      <c r="D24" s="237" t="e">
        <f>C24-#REF!</f>
        <v>#REF!</v>
      </c>
      <c r="E24" s="237" t="e">
        <f>#REF!-#REF!</f>
        <v>#REF!</v>
      </c>
      <c r="F24" s="237" t="e">
        <f>#REF!-#REF!</f>
        <v>#REF!</v>
      </c>
    </row>
    <row r="25" spans="1:6" ht="46.5" customHeight="1">
      <c r="A25" s="165" t="s">
        <v>15</v>
      </c>
      <c r="B25" s="133" t="s">
        <v>16</v>
      </c>
      <c r="C25" s="178">
        <f t="shared" ref="C25" si="6">SUM(C26:C26)</f>
        <v>2.7</v>
      </c>
      <c r="D25" s="237" t="e">
        <f>C25-#REF!</f>
        <v>#REF!</v>
      </c>
      <c r="E25" s="237" t="e">
        <f>#REF!-#REF!</f>
        <v>#REF!</v>
      </c>
      <c r="F25" s="237" t="e">
        <f>#REF!-#REF!</f>
        <v>#REF!</v>
      </c>
    </row>
    <row r="26" spans="1:6" ht="61.5" customHeight="1">
      <c r="A26" s="134" t="s">
        <v>17</v>
      </c>
      <c r="B26" s="139" t="s">
        <v>265</v>
      </c>
      <c r="C26" s="158">
        <v>2.7</v>
      </c>
      <c r="D26" s="237" t="e">
        <f>C26-#REF!</f>
        <v>#REF!</v>
      </c>
      <c r="E26" s="237" t="e">
        <f>#REF!-#REF!</f>
        <v>#REF!</v>
      </c>
      <c r="F26" s="237" t="e">
        <f>#REF!-#REF!</f>
        <v>#REF!</v>
      </c>
    </row>
    <row r="27" spans="1:6" ht="73.5" hidden="1" customHeight="1">
      <c r="A27" s="136" t="s">
        <v>270</v>
      </c>
      <c r="B27" s="139" t="s">
        <v>269</v>
      </c>
      <c r="C27" s="158"/>
      <c r="D27" s="237" t="e">
        <f>C27-#REF!</f>
        <v>#REF!</v>
      </c>
      <c r="E27" s="237" t="e">
        <f>#REF!-#REF!</f>
        <v>#REF!</v>
      </c>
      <c r="F27" s="237" t="e">
        <f>#REF!-#REF!</f>
        <v>#REF!</v>
      </c>
    </row>
    <row r="28" spans="1:6" ht="0.75" hidden="1" customHeight="1">
      <c r="A28" s="166" t="s">
        <v>268</v>
      </c>
      <c r="B28" s="167" t="s">
        <v>266</v>
      </c>
      <c r="C28" s="178">
        <f t="shared" ref="C28" si="7">C29</f>
        <v>0</v>
      </c>
      <c r="D28" s="237" t="e">
        <f>C28-#REF!</f>
        <v>#REF!</v>
      </c>
      <c r="E28" s="237" t="e">
        <f>#REF!-#REF!</f>
        <v>#REF!</v>
      </c>
      <c r="F28" s="237" t="e">
        <f>#REF!-#REF!</f>
        <v>#REF!</v>
      </c>
    </row>
    <row r="29" spans="1:6" ht="29.25" hidden="1" customHeight="1">
      <c r="A29" s="136" t="s">
        <v>77</v>
      </c>
      <c r="B29" s="139" t="s">
        <v>267</v>
      </c>
      <c r="C29" s="158"/>
      <c r="D29" s="237" t="e">
        <f>C29-#REF!</f>
        <v>#REF!</v>
      </c>
      <c r="E29" s="237" t="e">
        <f>#REF!-#REF!</f>
        <v>#REF!</v>
      </c>
      <c r="F29" s="237" t="e">
        <f>#REF!-#REF!</f>
        <v>#REF!</v>
      </c>
    </row>
    <row r="30" spans="1:6" ht="29.25" hidden="1" customHeight="1">
      <c r="A30" s="165" t="s">
        <v>273</v>
      </c>
      <c r="B30" s="167" t="s">
        <v>271</v>
      </c>
      <c r="C30" s="178">
        <f t="shared" ref="C30" si="8">C31+C32</f>
        <v>0</v>
      </c>
      <c r="D30" s="237" t="e">
        <f>C30-#REF!</f>
        <v>#REF!</v>
      </c>
      <c r="E30" s="237" t="e">
        <f>#REF!-#REF!</f>
        <v>#REF!</v>
      </c>
      <c r="F30" s="237" t="e">
        <f>#REF!-#REF!</f>
        <v>#REF!</v>
      </c>
    </row>
    <row r="31" spans="1:6" ht="87" hidden="1" customHeight="1">
      <c r="A31" s="136" t="s">
        <v>272</v>
      </c>
      <c r="B31" s="139" t="s">
        <v>252</v>
      </c>
      <c r="C31" s="158"/>
      <c r="D31" s="237" t="e">
        <f>C31-#REF!</f>
        <v>#REF!</v>
      </c>
      <c r="E31" s="237" t="e">
        <f>#REF!-#REF!</f>
        <v>#REF!</v>
      </c>
      <c r="F31" s="237" t="e">
        <f>#REF!-#REF!</f>
        <v>#REF!</v>
      </c>
    </row>
    <row r="32" spans="1:6" ht="47.25" hidden="1" customHeight="1">
      <c r="A32" s="140" t="s">
        <v>274</v>
      </c>
      <c r="B32" s="139" t="s">
        <v>253</v>
      </c>
      <c r="C32" s="158"/>
      <c r="D32" s="237" t="e">
        <f>C32-#REF!</f>
        <v>#REF!</v>
      </c>
      <c r="E32" s="237" t="e">
        <f>#REF!-#REF!</f>
        <v>#REF!</v>
      </c>
      <c r="F32" s="237" t="e">
        <f>#REF!-#REF!</f>
        <v>#REF!</v>
      </c>
    </row>
    <row r="33" spans="1:6" ht="21.75" hidden="1" customHeight="1">
      <c r="A33" s="168" t="s">
        <v>276</v>
      </c>
      <c r="B33" s="167" t="s">
        <v>275</v>
      </c>
      <c r="C33" s="178">
        <f t="shared" ref="C33" si="9">C34+C35</f>
        <v>0</v>
      </c>
      <c r="D33" s="237" t="e">
        <f>C33-#REF!</f>
        <v>#REF!</v>
      </c>
      <c r="E33" s="237" t="e">
        <f>#REF!-#REF!</f>
        <v>#REF!</v>
      </c>
      <c r="F33" s="237" t="e">
        <f>#REF!-#REF!</f>
        <v>#REF!</v>
      </c>
    </row>
    <row r="34" spans="1:6" ht="32.25" hidden="1" customHeight="1">
      <c r="A34" s="140" t="s">
        <v>278</v>
      </c>
      <c r="B34" s="139" t="s">
        <v>277</v>
      </c>
      <c r="C34" s="158"/>
      <c r="D34" s="237" t="e">
        <f>C34-#REF!</f>
        <v>#REF!</v>
      </c>
      <c r="E34" s="237" t="e">
        <f>#REF!-#REF!</f>
        <v>#REF!</v>
      </c>
      <c r="F34" s="237" t="e">
        <f>#REF!-#REF!</f>
        <v>#REF!</v>
      </c>
    </row>
    <row r="35" spans="1:6" ht="42" hidden="1" customHeight="1">
      <c r="A35" s="130" t="s">
        <v>67</v>
      </c>
      <c r="B35" s="139" t="s">
        <v>68</v>
      </c>
      <c r="C35" s="158"/>
      <c r="D35" s="237" t="e">
        <f>C35-#REF!</f>
        <v>#REF!</v>
      </c>
      <c r="E35" s="237" t="e">
        <f>#REF!-#REF!</f>
        <v>#REF!</v>
      </c>
      <c r="F35" s="237" t="e">
        <f>#REF!-#REF!</f>
        <v>#REF!</v>
      </c>
    </row>
    <row r="36" spans="1:6" ht="14.25">
      <c r="A36" s="165" t="s">
        <v>327</v>
      </c>
      <c r="B36" s="133" t="s">
        <v>328</v>
      </c>
      <c r="C36" s="178">
        <v>50</v>
      </c>
      <c r="D36" s="237" t="e">
        <f>C36-#REF!</f>
        <v>#REF!</v>
      </c>
      <c r="E36" s="237" t="e">
        <f>#REF!-#REF!</f>
        <v>#REF!</v>
      </c>
      <c r="F36" s="237" t="e">
        <f>#REF!-#REF!</f>
        <v>#REF!</v>
      </c>
    </row>
    <row r="37" spans="1:6" ht="15">
      <c r="A37" s="136" t="s">
        <v>326</v>
      </c>
      <c r="B37" s="135" t="s">
        <v>328</v>
      </c>
      <c r="C37" s="158">
        <v>50</v>
      </c>
      <c r="D37" s="237" t="e">
        <f>C37-#REF!</f>
        <v>#REF!</v>
      </c>
      <c r="E37" s="237" t="e">
        <f>#REF!-#REF!</f>
        <v>#REF!</v>
      </c>
      <c r="F37" s="237" t="e">
        <f>#REF!-#REF!</f>
        <v>#REF!</v>
      </c>
    </row>
    <row r="38" spans="1:6" ht="14.25">
      <c r="A38" s="141" t="s">
        <v>18</v>
      </c>
      <c r="B38" s="142" t="s">
        <v>19</v>
      </c>
      <c r="C38" s="145">
        <f t="shared" ref="C38" si="10">C39+C43+C48+C51+C47</f>
        <v>2708.4</v>
      </c>
      <c r="D38" s="237" t="e">
        <f>C38-#REF!</f>
        <v>#REF!</v>
      </c>
      <c r="E38" s="237" t="e">
        <f>#REF!-#REF!</f>
        <v>#REF!</v>
      </c>
      <c r="F38" s="237" t="e">
        <f>#REF!-#REF!</f>
        <v>#REF!</v>
      </c>
    </row>
    <row r="39" spans="1:6" ht="30">
      <c r="A39" s="143" t="s">
        <v>225</v>
      </c>
      <c r="B39" s="144" t="s">
        <v>226</v>
      </c>
      <c r="C39" s="145">
        <f t="shared" ref="C39" si="11">C42</f>
        <v>0</v>
      </c>
      <c r="D39" s="237" t="e">
        <f>C39-#REF!</f>
        <v>#REF!</v>
      </c>
      <c r="E39" s="237" t="e">
        <f>#REF!-#REF!</f>
        <v>#REF!</v>
      </c>
      <c r="F39" s="237" t="e">
        <f>#REF!-#REF!</f>
        <v>#REF!</v>
      </c>
    </row>
    <row r="40" spans="1:6" ht="28.5">
      <c r="A40" s="146" t="s">
        <v>227</v>
      </c>
      <c r="B40" s="147" t="s">
        <v>228</v>
      </c>
      <c r="C40" s="145">
        <f t="shared" ref="C40:C41" si="12">C41</f>
        <v>0</v>
      </c>
      <c r="D40" s="237" t="e">
        <f>C40-#REF!</f>
        <v>#REF!</v>
      </c>
      <c r="E40" s="237" t="e">
        <f>#REF!-#REF!</f>
        <v>#REF!</v>
      </c>
      <c r="F40" s="237" t="e">
        <f>#REF!-#REF!</f>
        <v>#REF!</v>
      </c>
    </row>
    <row r="41" spans="1:6" ht="14.25" customHeight="1">
      <c r="A41" s="146" t="s">
        <v>229</v>
      </c>
      <c r="B41" s="148" t="s">
        <v>230</v>
      </c>
      <c r="C41" s="145">
        <f t="shared" si="12"/>
        <v>0</v>
      </c>
      <c r="D41" s="237" t="e">
        <f>C41-#REF!</f>
        <v>#REF!</v>
      </c>
      <c r="E41" s="237" t="e">
        <f>#REF!-#REF!</f>
        <v>#REF!</v>
      </c>
      <c r="F41" s="237" t="e">
        <f>#REF!-#REF!</f>
        <v>#REF!</v>
      </c>
    </row>
    <row r="42" spans="1:6" ht="30" hidden="1">
      <c r="A42" s="149" t="s">
        <v>200</v>
      </c>
      <c r="B42" s="150" t="s">
        <v>191</v>
      </c>
      <c r="C42" s="151"/>
      <c r="D42" s="237" t="e">
        <f>C42-#REF!</f>
        <v>#REF!</v>
      </c>
      <c r="E42" s="237" t="e">
        <f>#REF!-#REF!</f>
        <v>#REF!</v>
      </c>
      <c r="F42" s="237" t="e">
        <f>#REF!-#REF!</f>
        <v>#REF!</v>
      </c>
    </row>
    <row r="43" spans="1:6" ht="28.5" hidden="1">
      <c r="A43" s="146" t="s">
        <v>231</v>
      </c>
      <c r="B43" s="147" t="s">
        <v>232</v>
      </c>
      <c r="C43" s="151">
        <f t="shared" ref="C43" si="13">C46</f>
        <v>0</v>
      </c>
      <c r="D43" s="237" t="e">
        <f>C43-#REF!</f>
        <v>#REF!</v>
      </c>
      <c r="E43" s="237" t="e">
        <f>#REF!-#REF!</f>
        <v>#REF!</v>
      </c>
      <c r="F43" s="237" t="e">
        <f>#REF!-#REF!</f>
        <v>#REF!</v>
      </c>
    </row>
    <row r="44" spans="1:6" ht="15" hidden="1">
      <c r="A44" s="146" t="s">
        <v>215</v>
      </c>
      <c r="B44" s="148" t="s">
        <v>233</v>
      </c>
      <c r="C44" s="151">
        <f t="shared" ref="C44" si="14">C46</f>
        <v>0</v>
      </c>
      <c r="D44" s="237" t="e">
        <f>C44-#REF!</f>
        <v>#REF!</v>
      </c>
      <c r="E44" s="237" t="e">
        <f>#REF!-#REF!</f>
        <v>#REF!</v>
      </c>
      <c r="F44" s="237" t="e">
        <f>#REF!-#REF!</f>
        <v>#REF!</v>
      </c>
    </row>
    <row r="45" spans="1:6" ht="15" hidden="1">
      <c r="A45" s="152" t="s">
        <v>234</v>
      </c>
      <c r="B45" s="148"/>
      <c r="C45" s="151"/>
      <c r="D45" s="237" t="e">
        <f>C45-#REF!</f>
        <v>#REF!</v>
      </c>
      <c r="E45" s="237" t="e">
        <f>#REF!-#REF!</f>
        <v>#REF!</v>
      </c>
      <c r="F45" s="237" t="e">
        <f>#REF!-#REF!</f>
        <v>#REF!</v>
      </c>
    </row>
    <row r="46" spans="1:6" ht="75" hidden="1">
      <c r="A46" s="146" t="s">
        <v>215</v>
      </c>
      <c r="B46" s="153" t="s">
        <v>242</v>
      </c>
      <c r="C46" s="151"/>
      <c r="D46" s="237" t="e">
        <f>C46-#REF!</f>
        <v>#REF!</v>
      </c>
      <c r="E46" s="237" t="e">
        <f>#REF!-#REF!</f>
        <v>#REF!</v>
      </c>
      <c r="F46" s="237" t="e">
        <f>#REF!-#REF!</f>
        <v>#REF!</v>
      </c>
    </row>
    <row r="47" spans="1:6" ht="33" hidden="1" customHeight="1">
      <c r="A47" s="154" t="s">
        <v>209</v>
      </c>
      <c r="B47" s="139" t="s">
        <v>250</v>
      </c>
      <c r="C47" s="183"/>
      <c r="D47" s="237" t="e">
        <f>C47-#REF!</f>
        <v>#REF!</v>
      </c>
      <c r="E47" s="237" t="e">
        <f>#REF!-#REF!</f>
        <v>#REF!</v>
      </c>
      <c r="F47" s="237" t="e">
        <f>#REF!-#REF!</f>
        <v>#REF!</v>
      </c>
    </row>
    <row r="48" spans="1:6" ht="28.5">
      <c r="A48" s="155" t="s">
        <v>235</v>
      </c>
      <c r="B48" s="147" t="s">
        <v>236</v>
      </c>
      <c r="C48" s="156">
        <f t="shared" ref="C48" si="15">C49+C50</f>
        <v>79</v>
      </c>
      <c r="D48" s="237" t="e">
        <f>C48-#REF!</f>
        <v>#REF!</v>
      </c>
      <c r="E48" s="237" t="e">
        <f>#REF!-#REF!</f>
        <v>#REF!</v>
      </c>
      <c r="F48" s="237" t="e">
        <f>#REF!-#REF!</f>
        <v>#REF!</v>
      </c>
    </row>
    <row r="49" spans="1:6" ht="30">
      <c r="A49" s="146" t="s">
        <v>217</v>
      </c>
      <c r="B49" s="148" t="s">
        <v>218</v>
      </c>
      <c r="C49" s="156">
        <v>0.3</v>
      </c>
      <c r="D49" s="237" t="e">
        <f>C49-#REF!</f>
        <v>#REF!</v>
      </c>
      <c r="E49" s="237" t="e">
        <f>#REF!-#REF!</f>
        <v>#REF!</v>
      </c>
      <c r="F49" s="237" t="e">
        <f>#REF!-#REF!</f>
        <v>#REF!</v>
      </c>
    </row>
    <row r="50" spans="1:6" ht="45">
      <c r="A50" s="157" t="s">
        <v>219</v>
      </c>
      <c r="B50" s="98" t="s">
        <v>243</v>
      </c>
      <c r="C50" s="158">
        <v>78.7</v>
      </c>
      <c r="D50" s="237" t="e">
        <f>C50-#REF!</f>
        <v>#REF!</v>
      </c>
      <c r="E50" s="237" t="e">
        <f>#REF!-#REF!</f>
        <v>#REF!</v>
      </c>
      <c r="F50" s="237" t="e">
        <f>#REF!-#REF!</f>
        <v>#REF!</v>
      </c>
    </row>
    <row r="51" spans="1:6" ht="15">
      <c r="A51" s="174" t="s">
        <v>284</v>
      </c>
      <c r="B51" s="177" t="s">
        <v>237</v>
      </c>
      <c r="C51" s="178">
        <f t="shared" ref="C51" si="16">C52+C53</f>
        <v>2629.4</v>
      </c>
      <c r="D51" s="237" t="e">
        <f>C51-#REF!</f>
        <v>#REF!</v>
      </c>
      <c r="E51" s="237" t="e">
        <f>#REF!-#REF!</f>
        <v>#REF!</v>
      </c>
      <c r="F51" s="237" t="e">
        <f>#REF!-#REF!</f>
        <v>#REF!</v>
      </c>
    </row>
    <row r="52" spans="1:6" ht="60">
      <c r="A52" s="124" t="s">
        <v>294</v>
      </c>
      <c r="B52" s="159" t="s">
        <v>238</v>
      </c>
      <c r="C52" s="158">
        <v>1352.2</v>
      </c>
      <c r="D52" s="237" t="e">
        <f>C52-#REF!</f>
        <v>#REF!</v>
      </c>
      <c r="E52" s="237" t="e">
        <f>#REF!-#REF!</f>
        <v>#REF!</v>
      </c>
      <c r="F52" s="237" t="e">
        <f>#REF!-#REF!</f>
        <v>#REF!</v>
      </c>
    </row>
    <row r="53" spans="1:6" ht="30">
      <c r="A53" s="131" t="s">
        <v>241</v>
      </c>
      <c r="B53" s="160" t="s">
        <v>324</v>
      </c>
      <c r="C53" s="183">
        <v>1277.2</v>
      </c>
      <c r="D53" s="237" t="e">
        <f>C53-#REF!</f>
        <v>#REF!</v>
      </c>
      <c r="E53" s="237" t="e">
        <f>#REF!-#REF!</f>
        <v>#REF!</v>
      </c>
      <c r="F53" s="237" t="e">
        <f>#REF!-#REF!</f>
        <v>#REF!</v>
      </c>
    </row>
  </sheetData>
  <customSheetViews>
    <customSheetView guid="{FCB7CCA4-06F5-4D31-B9DC-04E0E62F6E19}" scale="95" showPageBreaks="1" printArea="1" view="pageBreakPreview">
      <selection activeCell="J9" sqref="J9"/>
      <pageMargins left="0.78740157480314965" right="0.78740157480314965" top="0.98425196850393704" bottom="0.98425196850393704" header="0.51181102362204722" footer="0.51181102362204722"/>
      <pageSetup paperSize="9" scale="60" orientation="portrait" r:id="rId1"/>
      <headerFooter alignWithMargins="0">
        <oddHeader>&amp;R&amp;P</oddHeader>
      </headerFooter>
    </customSheetView>
    <customSheetView guid="{7FC18117-6ABE-4478-98BD-E5CC01C5B3CC}" scale="90" showPageBreaks="1" printArea="1" view="pageBreakPreview">
      <selection activeCell="C15" sqref="C15"/>
      <pageMargins left="0.78740157480314965" right="0.78740157480314965" top="0.98425196850393704" bottom="0.98425196850393704" header="0.51181102362204722" footer="0.51181102362204722"/>
      <pageSetup paperSize="9" scale="60" orientation="portrait" r:id="rId2"/>
      <headerFooter alignWithMargins="0">
        <oddHeader>&amp;R&amp;P</oddHeader>
      </headerFooter>
    </customSheetView>
  </customSheetViews>
  <mergeCells count="7">
    <mergeCell ref="B8:C8"/>
    <mergeCell ref="B2:C2"/>
    <mergeCell ref="B3:C3"/>
    <mergeCell ref="B4:C4"/>
    <mergeCell ref="B5:C5"/>
    <mergeCell ref="B6:C6"/>
    <mergeCell ref="B7:C7"/>
  </mergeCells>
  <phoneticPr fontId="2" type="noConversion"/>
  <pageMargins left="0.31" right="0.17" top="0.82" bottom="0.98425196850393704" header="0.51181102362204722" footer="0.51181102362204722"/>
  <pageSetup paperSize="9" scale="81" orientation="portrait" r:id="rId3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47"/>
  <sheetViews>
    <sheetView view="pageBreakPreview" topLeftCell="A37" zoomScale="75" zoomScaleNormal="100" zoomScaleSheetLayoutView="75" workbookViewId="0">
      <selection activeCell="D64" sqref="D64"/>
    </sheetView>
  </sheetViews>
  <sheetFormatPr defaultRowHeight="12.75"/>
  <cols>
    <col min="1" max="1" width="18" style="86" customWidth="1"/>
    <col min="2" max="2" width="26.140625" customWidth="1"/>
    <col min="3" max="3" width="83.7109375" customWidth="1"/>
  </cols>
  <sheetData>
    <row r="1" spans="1:3" ht="15">
      <c r="C1" s="1"/>
    </row>
    <row r="2" spans="1:3">
      <c r="C2" s="2" t="s">
        <v>118</v>
      </c>
    </row>
    <row r="3" spans="1:3">
      <c r="C3" s="2" t="s">
        <v>0</v>
      </c>
    </row>
    <row r="4" spans="1:3" ht="15.75">
      <c r="C4" s="3" t="s">
        <v>194</v>
      </c>
    </row>
    <row r="5" spans="1:3">
      <c r="C5" s="2" t="s">
        <v>43</v>
      </c>
    </row>
    <row r="6" spans="1:3">
      <c r="C6" s="2" t="s">
        <v>168</v>
      </c>
    </row>
    <row r="7" spans="1:3">
      <c r="C7" s="40" t="s">
        <v>169</v>
      </c>
    </row>
    <row r="8" spans="1:3" ht="48.75" customHeight="1">
      <c r="A8" s="246" t="s">
        <v>195</v>
      </c>
      <c r="B8" s="246"/>
      <c r="C8" s="246"/>
    </row>
    <row r="9" spans="1:3">
      <c r="A9" s="87"/>
      <c r="B9" s="4"/>
      <c r="C9" s="5"/>
    </row>
    <row r="10" spans="1:3" ht="12.75" customHeight="1">
      <c r="A10" s="247" t="s">
        <v>20</v>
      </c>
      <c r="B10" s="247"/>
      <c r="C10" s="248" t="s">
        <v>21</v>
      </c>
    </row>
    <row r="11" spans="1:3" ht="25.5">
      <c r="A11" s="88" t="s">
        <v>22</v>
      </c>
      <c r="B11" s="6" t="s">
        <v>23</v>
      </c>
      <c r="C11" s="249"/>
    </row>
    <row r="12" spans="1:3">
      <c r="A12" s="89">
        <v>1</v>
      </c>
      <c r="B12" s="7">
        <v>2</v>
      </c>
      <c r="C12" s="8">
        <v>3</v>
      </c>
    </row>
    <row r="13" spans="1:3" ht="27" customHeight="1">
      <c r="A13" s="242">
        <v>929</v>
      </c>
      <c r="B13" s="244"/>
      <c r="C13" s="242" t="s">
        <v>196</v>
      </c>
    </row>
    <row r="14" spans="1:3" ht="27" customHeight="1">
      <c r="A14" s="243"/>
      <c r="B14" s="245"/>
      <c r="C14" s="243"/>
    </row>
    <row r="15" spans="1:3" ht="29.25" customHeight="1">
      <c r="A15" s="84">
        <v>929</v>
      </c>
      <c r="B15" s="14" t="s">
        <v>69</v>
      </c>
      <c r="C15" s="15" t="s">
        <v>70</v>
      </c>
    </row>
    <row r="16" spans="1:3" ht="44.25" customHeight="1">
      <c r="A16" s="85">
        <v>929</v>
      </c>
      <c r="B16" s="14" t="s">
        <v>17</v>
      </c>
      <c r="C16" s="15" t="s">
        <v>48</v>
      </c>
    </row>
    <row r="17" spans="1:3" ht="28.5" customHeight="1">
      <c r="A17" s="84">
        <v>929</v>
      </c>
      <c r="B17" s="14" t="s">
        <v>71</v>
      </c>
      <c r="C17" s="15" t="s">
        <v>72</v>
      </c>
    </row>
    <row r="18" spans="1:3" ht="32.25" customHeight="1">
      <c r="A18" s="85">
        <v>929</v>
      </c>
      <c r="B18" s="14" t="s">
        <v>73</v>
      </c>
      <c r="C18" s="15" t="s">
        <v>74</v>
      </c>
    </row>
    <row r="19" spans="1:3" ht="58.5" customHeight="1">
      <c r="A19" s="84">
        <v>929</v>
      </c>
      <c r="B19" s="15" t="s">
        <v>75</v>
      </c>
      <c r="C19" s="15" t="s">
        <v>76</v>
      </c>
    </row>
    <row r="20" spans="1:3" ht="28.5" customHeight="1">
      <c r="A20" s="85">
        <v>929</v>
      </c>
      <c r="B20" s="14" t="s">
        <v>49</v>
      </c>
      <c r="C20" s="15" t="s">
        <v>50</v>
      </c>
    </row>
    <row r="21" spans="1:3" ht="18" customHeight="1">
      <c r="A21" s="84">
        <v>929</v>
      </c>
      <c r="B21" s="14" t="s">
        <v>77</v>
      </c>
      <c r="C21" s="15" t="s">
        <v>51</v>
      </c>
    </row>
    <row r="22" spans="1:3" ht="31.5" customHeight="1">
      <c r="A22" s="85">
        <v>929</v>
      </c>
      <c r="B22" s="14" t="s">
        <v>78</v>
      </c>
      <c r="C22" s="16" t="s">
        <v>79</v>
      </c>
    </row>
    <row r="23" spans="1:3" ht="29.25" customHeight="1">
      <c r="A23" s="84">
        <v>929</v>
      </c>
      <c r="B23" s="14" t="s">
        <v>80</v>
      </c>
      <c r="C23" s="16" t="s">
        <v>81</v>
      </c>
    </row>
    <row r="24" spans="1:3" ht="28.5">
      <c r="A24" s="85">
        <v>929</v>
      </c>
      <c r="B24" s="14" t="s">
        <v>82</v>
      </c>
      <c r="C24" s="16" t="s">
        <v>83</v>
      </c>
    </row>
    <row r="25" spans="1:3" ht="28.5">
      <c r="A25" s="84">
        <v>929</v>
      </c>
      <c r="B25" s="14" t="s">
        <v>84</v>
      </c>
      <c r="C25" s="16" t="s">
        <v>85</v>
      </c>
    </row>
    <row r="26" spans="1:3" ht="71.25">
      <c r="A26" s="85">
        <v>929</v>
      </c>
      <c r="B26" s="14" t="s">
        <v>86</v>
      </c>
      <c r="C26" s="15" t="s">
        <v>52</v>
      </c>
    </row>
    <row r="27" spans="1:3" ht="71.25">
      <c r="A27" s="84">
        <v>929</v>
      </c>
      <c r="B27" s="14" t="s">
        <v>87</v>
      </c>
      <c r="C27" s="15" t="s">
        <v>53</v>
      </c>
    </row>
    <row r="28" spans="1:3" ht="28.5">
      <c r="A28" s="85">
        <v>929</v>
      </c>
      <c r="B28" s="14" t="s">
        <v>24</v>
      </c>
      <c r="C28" s="15" t="s">
        <v>88</v>
      </c>
    </row>
    <row r="29" spans="1:3" ht="42.75">
      <c r="A29" s="84">
        <v>929</v>
      </c>
      <c r="B29" s="14" t="s">
        <v>67</v>
      </c>
      <c r="C29" s="15" t="s">
        <v>68</v>
      </c>
    </row>
    <row r="30" spans="1:3" ht="14.25" customHeight="1">
      <c r="A30" s="84">
        <v>929</v>
      </c>
      <c r="B30" s="14" t="s">
        <v>44</v>
      </c>
      <c r="C30" s="15" t="s">
        <v>25</v>
      </c>
    </row>
    <row r="31" spans="1:3" ht="42.75">
      <c r="A31" s="85">
        <v>929</v>
      </c>
      <c r="B31" s="14" t="s">
        <v>89</v>
      </c>
      <c r="C31" s="15" t="s">
        <v>90</v>
      </c>
    </row>
    <row r="32" spans="1:3" ht="14.25" customHeight="1">
      <c r="A32" s="84">
        <v>929</v>
      </c>
      <c r="B32" s="14" t="s">
        <v>26</v>
      </c>
      <c r="C32" s="15" t="s">
        <v>27</v>
      </c>
    </row>
    <row r="33" spans="1:5" ht="18.75" customHeight="1">
      <c r="A33" s="84">
        <v>929</v>
      </c>
      <c r="B33" s="90" t="s">
        <v>200</v>
      </c>
      <c r="C33" s="91" t="s">
        <v>191</v>
      </c>
      <c r="E33" s="42"/>
    </row>
    <row r="34" spans="1:5" ht="28.5" customHeight="1">
      <c r="A34" s="84">
        <v>929</v>
      </c>
      <c r="B34" s="90" t="s">
        <v>201</v>
      </c>
      <c r="C34" s="91" t="s">
        <v>202</v>
      </c>
    </row>
    <row r="35" spans="1:5" ht="27" customHeight="1">
      <c r="A35" s="84">
        <v>929</v>
      </c>
      <c r="B35" s="90" t="s">
        <v>203</v>
      </c>
      <c r="C35" s="91" t="s">
        <v>204</v>
      </c>
    </row>
    <row r="36" spans="1:5" ht="28.5" customHeight="1">
      <c r="A36" s="84">
        <v>929</v>
      </c>
      <c r="B36" s="90" t="s">
        <v>205</v>
      </c>
      <c r="C36" s="92" t="s">
        <v>206</v>
      </c>
    </row>
    <row r="37" spans="1:5" ht="60" customHeight="1">
      <c r="A37" s="84">
        <v>929</v>
      </c>
      <c r="B37" s="93" t="s">
        <v>207</v>
      </c>
      <c r="C37" s="94" t="s">
        <v>208</v>
      </c>
    </row>
    <row r="38" spans="1:5" ht="47.25">
      <c r="A38" s="84">
        <v>929</v>
      </c>
      <c r="B38" s="93" t="s">
        <v>209</v>
      </c>
      <c r="C38" s="94" t="s">
        <v>210</v>
      </c>
    </row>
    <row r="39" spans="1:5" ht="27" customHeight="1">
      <c r="A39" s="84">
        <v>929</v>
      </c>
      <c r="B39" s="93" t="s">
        <v>211</v>
      </c>
      <c r="C39" s="94" t="s">
        <v>212</v>
      </c>
    </row>
    <row r="40" spans="1:5" ht="33" customHeight="1">
      <c r="A40" s="84">
        <v>929</v>
      </c>
      <c r="B40" s="93" t="s">
        <v>213</v>
      </c>
      <c r="C40" s="95" t="s">
        <v>214</v>
      </c>
    </row>
    <row r="41" spans="1:5" ht="31.5" customHeight="1">
      <c r="A41" s="84">
        <v>929</v>
      </c>
      <c r="B41" s="93" t="s">
        <v>215</v>
      </c>
      <c r="C41" s="93" t="s">
        <v>216</v>
      </c>
    </row>
    <row r="42" spans="1:5" ht="31.5" customHeight="1">
      <c r="A42" s="84">
        <v>929</v>
      </c>
      <c r="B42" s="93" t="s">
        <v>217</v>
      </c>
      <c r="C42" s="94" t="s">
        <v>218</v>
      </c>
    </row>
    <row r="43" spans="1:5" ht="14.25" customHeight="1">
      <c r="A43" s="84">
        <v>929</v>
      </c>
      <c r="B43" s="93" t="s">
        <v>219</v>
      </c>
      <c r="C43" s="95" t="s">
        <v>220</v>
      </c>
    </row>
    <row r="44" spans="1:5" ht="31.5" customHeight="1">
      <c r="A44" s="84">
        <v>929</v>
      </c>
      <c r="B44" s="96" t="s">
        <v>221</v>
      </c>
      <c r="C44" s="97" t="s">
        <v>54</v>
      </c>
    </row>
    <row r="45" spans="1:5" ht="31.5">
      <c r="A45" s="84">
        <v>929</v>
      </c>
      <c r="B45" s="101" t="s">
        <v>241</v>
      </c>
      <c r="C45" s="95" t="s">
        <v>222</v>
      </c>
    </row>
    <row r="46" spans="1:5" ht="16.5" customHeight="1">
      <c r="A46" s="84">
        <v>929</v>
      </c>
      <c r="B46" s="96" t="s">
        <v>223</v>
      </c>
      <c r="C46" s="93" t="s">
        <v>224</v>
      </c>
    </row>
    <row r="47" spans="1:5" ht="75">
      <c r="A47" s="84">
        <v>929</v>
      </c>
      <c r="B47" s="99" t="s">
        <v>239</v>
      </c>
      <c r="C47" s="100" t="s">
        <v>240</v>
      </c>
    </row>
  </sheetData>
  <customSheetViews>
    <customSheetView guid="{FCB7CCA4-06F5-4D31-B9DC-04E0E62F6E19}" scale="75" showPageBreaks="1" printArea="1" state="hidden" view="pageBreakPreview" topLeftCell="A37">
      <selection activeCell="D64" sqref="D64"/>
      <rowBreaks count="1" manualBreakCount="1">
        <brk id="28" max="2" man="1"/>
      </rowBreaks>
      <pageMargins left="0.75" right="0.75" top="1" bottom="1" header="0.5" footer="0.5"/>
      <pageSetup paperSize="9" scale="64" orientation="portrait" r:id="rId1"/>
      <headerFooter alignWithMargins="0"/>
    </customSheetView>
    <customSheetView guid="{7FC18117-6ABE-4478-98BD-E5CC01C5B3CC}" scale="75" showPageBreaks="1" printArea="1" view="pageBreakPreview">
      <selection activeCell="L18" sqref="L18"/>
      <rowBreaks count="1" manualBreakCount="1">
        <brk id="28" max="2" man="1"/>
      </rowBreaks>
      <pageMargins left="0.75" right="0.75" top="1" bottom="1" header="0.5" footer="0.5"/>
      <pageSetup paperSize="9" scale="64" orientation="portrait" r:id="rId2"/>
      <headerFooter alignWithMargins="0"/>
    </customSheetView>
  </customSheetViews>
  <mergeCells count="6">
    <mergeCell ref="A13:A14"/>
    <mergeCell ref="B13:B14"/>
    <mergeCell ref="C13:C14"/>
    <mergeCell ref="A8:C8"/>
    <mergeCell ref="A10:B10"/>
    <mergeCell ref="C10:C11"/>
  </mergeCells>
  <phoneticPr fontId="2" type="noConversion"/>
  <pageMargins left="0.75" right="0.75" top="1" bottom="1" header="0.5" footer="0.5"/>
  <pageSetup paperSize="9" scale="64" orientation="portrait" r:id="rId3"/>
  <headerFooter alignWithMargins="0"/>
  <rowBreaks count="1" manualBreakCount="1">
    <brk id="28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C54"/>
  <sheetViews>
    <sheetView topLeftCell="A5" zoomScaleNormal="100" zoomScaleSheetLayoutView="100" workbookViewId="0">
      <selection activeCell="M19" sqref="M19"/>
    </sheetView>
  </sheetViews>
  <sheetFormatPr defaultRowHeight="12.75"/>
  <cols>
    <col min="1" max="1" width="23.85546875" style="28" customWidth="1"/>
    <col min="2" max="2" width="30.5703125" style="28" customWidth="1"/>
    <col min="3" max="3" width="54.140625" style="27" customWidth="1"/>
  </cols>
  <sheetData>
    <row r="1" spans="1:3" ht="90">
      <c r="A1" s="250"/>
      <c r="B1" s="250"/>
      <c r="C1" s="41" t="s">
        <v>197</v>
      </c>
    </row>
    <row r="2" spans="1:3" ht="87.75" customHeight="1">
      <c r="A2" s="251" t="s">
        <v>198</v>
      </c>
      <c r="B2" s="251"/>
      <c r="C2" s="251"/>
    </row>
    <row r="3" spans="1:3" ht="42.75" customHeight="1">
      <c r="A3" s="252" t="s">
        <v>91</v>
      </c>
      <c r="B3" s="252"/>
      <c r="C3" s="253" t="s">
        <v>92</v>
      </c>
    </row>
    <row r="4" spans="1:3" ht="87.75" customHeight="1">
      <c r="A4" s="252" t="s">
        <v>93</v>
      </c>
      <c r="B4" s="252" t="s">
        <v>94</v>
      </c>
      <c r="C4" s="253"/>
    </row>
    <row r="5" spans="1:3" ht="11.25" customHeight="1">
      <c r="A5" s="252"/>
      <c r="B5" s="252"/>
      <c r="C5" s="254"/>
    </row>
    <row r="6" spans="1:3" ht="13.5" hidden="1" customHeight="1">
      <c r="A6" s="252"/>
      <c r="B6" s="252"/>
      <c r="C6" s="254"/>
    </row>
    <row r="7" spans="1:3" ht="39" hidden="1" customHeight="1">
      <c r="A7" s="252"/>
      <c r="B7" s="252"/>
      <c r="C7" s="254"/>
    </row>
    <row r="8" spans="1:3" ht="15.75">
      <c r="A8" s="17">
        <v>1</v>
      </c>
      <c r="B8" s="17">
        <v>2</v>
      </c>
      <c r="C8" s="18">
        <v>3</v>
      </c>
    </row>
    <row r="9" spans="1:3" ht="11.25" customHeight="1">
      <c r="A9" s="19"/>
      <c r="B9"/>
      <c r="C9" s="20"/>
    </row>
    <row r="10" spans="1:3" ht="30">
      <c r="A10" s="89">
        <v>1</v>
      </c>
      <c r="B10" s="21"/>
      <c r="C10" s="22" t="s">
        <v>199</v>
      </c>
    </row>
    <row r="11" spans="1:3" ht="28.5">
      <c r="A11" s="84">
        <v>929</v>
      </c>
      <c r="B11" s="23" t="s">
        <v>95</v>
      </c>
      <c r="C11" s="24" t="s">
        <v>58</v>
      </c>
    </row>
    <row r="12" spans="1:3" ht="28.5">
      <c r="A12" s="84">
        <v>929</v>
      </c>
      <c r="B12" s="23" t="s">
        <v>96</v>
      </c>
      <c r="C12" s="24" t="s">
        <v>97</v>
      </c>
    </row>
    <row r="13" spans="1:3" ht="42.75">
      <c r="A13" s="84">
        <v>929</v>
      </c>
      <c r="B13" s="23" t="s">
        <v>108</v>
      </c>
      <c r="C13" s="24" t="s">
        <v>109</v>
      </c>
    </row>
    <row r="14" spans="1:3" ht="42.75">
      <c r="A14" s="84">
        <v>929</v>
      </c>
      <c r="B14" s="23" t="s">
        <v>98</v>
      </c>
      <c r="C14" s="24" t="s">
        <v>99</v>
      </c>
    </row>
    <row r="15" spans="1:3" ht="57">
      <c r="A15" s="84">
        <v>929</v>
      </c>
      <c r="B15" s="23" t="s">
        <v>110</v>
      </c>
      <c r="C15" s="24" t="s">
        <v>111</v>
      </c>
    </row>
    <row r="16" spans="1:3" ht="42.75">
      <c r="A16" s="84">
        <v>929</v>
      </c>
      <c r="B16" s="23" t="s">
        <v>100</v>
      </c>
      <c r="C16" s="24" t="s">
        <v>101</v>
      </c>
    </row>
    <row r="17" spans="1:3" ht="57">
      <c r="A17" s="84">
        <v>929</v>
      </c>
      <c r="B17" s="23" t="s">
        <v>112</v>
      </c>
      <c r="C17" s="24" t="s">
        <v>113</v>
      </c>
    </row>
    <row r="18" spans="1:3" ht="28.5">
      <c r="A18" s="84">
        <v>929</v>
      </c>
      <c r="B18" s="23" t="s">
        <v>102</v>
      </c>
      <c r="C18" s="24" t="s">
        <v>103</v>
      </c>
    </row>
    <row r="19" spans="1:3" ht="28.5">
      <c r="A19" s="84">
        <v>929</v>
      </c>
      <c r="B19" s="23" t="s">
        <v>104</v>
      </c>
      <c r="C19" s="24" t="s">
        <v>105</v>
      </c>
    </row>
    <row r="20" spans="1:3" ht="42.75">
      <c r="A20" s="84">
        <v>929</v>
      </c>
      <c r="B20" s="23" t="s">
        <v>106</v>
      </c>
      <c r="C20" s="24" t="s">
        <v>107</v>
      </c>
    </row>
    <row r="21" spans="1:3" ht="57">
      <c r="A21" s="84">
        <v>929</v>
      </c>
      <c r="B21" s="23" t="s">
        <v>114</v>
      </c>
      <c r="C21" s="24" t="s">
        <v>115</v>
      </c>
    </row>
    <row r="22" spans="1:3">
      <c r="A22" s="25"/>
      <c r="B22" s="26"/>
    </row>
    <row r="23" spans="1:3">
      <c r="A23" s="26"/>
      <c r="B23" s="26"/>
    </row>
    <row r="24" spans="1:3">
      <c r="A24" s="26"/>
      <c r="B24" s="26"/>
    </row>
    <row r="25" spans="1:3">
      <c r="A25" s="26"/>
      <c r="B25" s="26"/>
    </row>
    <row r="26" spans="1:3">
      <c r="A26" s="26"/>
      <c r="B26" s="26"/>
    </row>
    <row r="27" spans="1:3">
      <c r="A27" s="26"/>
      <c r="B27" s="26"/>
    </row>
    <row r="28" spans="1:3">
      <c r="A28" s="26"/>
      <c r="B28" s="26"/>
    </row>
    <row r="29" spans="1:3">
      <c r="A29" s="26"/>
      <c r="B29" s="26"/>
    </row>
    <row r="30" spans="1:3">
      <c r="A30" s="26"/>
      <c r="B30" s="26"/>
    </row>
    <row r="31" spans="1:3">
      <c r="A31" s="26"/>
      <c r="B31" s="26"/>
    </row>
    <row r="32" spans="1:3">
      <c r="A32" s="26"/>
      <c r="B32" s="26"/>
    </row>
    <row r="33" spans="1:2">
      <c r="A33" s="26"/>
      <c r="B33" s="26"/>
    </row>
    <row r="34" spans="1:2">
      <c r="A34" s="26"/>
      <c r="B34" s="26"/>
    </row>
    <row r="35" spans="1:2">
      <c r="A35" s="26"/>
      <c r="B35" s="26"/>
    </row>
    <row r="36" spans="1:2">
      <c r="A36" s="26"/>
      <c r="B36" s="26"/>
    </row>
    <row r="37" spans="1:2">
      <c r="A37" s="26"/>
      <c r="B37" s="26"/>
    </row>
    <row r="38" spans="1:2">
      <c r="A38" s="26"/>
      <c r="B38" s="26"/>
    </row>
    <row r="39" spans="1:2">
      <c r="A39" s="26"/>
      <c r="B39" s="26"/>
    </row>
    <row r="40" spans="1:2">
      <c r="A40" s="26"/>
      <c r="B40" s="26"/>
    </row>
    <row r="41" spans="1:2">
      <c r="A41" s="26"/>
      <c r="B41" s="26"/>
    </row>
    <row r="42" spans="1:2">
      <c r="A42" s="26"/>
      <c r="B42" s="26"/>
    </row>
    <row r="43" spans="1:2">
      <c r="A43" s="26"/>
      <c r="B43" s="26"/>
    </row>
    <row r="44" spans="1:2">
      <c r="A44" s="26"/>
      <c r="B44" s="26"/>
    </row>
    <row r="45" spans="1:2">
      <c r="A45" s="26"/>
      <c r="B45" s="26"/>
    </row>
    <row r="46" spans="1:2">
      <c r="A46" s="26"/>
      <c r="B46" s="26"/>
    </row>
    <row r="47" spans="1:2">
      <c r="A47" s="26"/>
      <c r="B47" s="26"/>
    </row>
    <row r="48" spans="1:2">
      <c r="A48" s="26"/>
      <c r="B48" s="26"/>
    </row>
    <row r="49" spans="1:2">
      <c r="A49" s="26"/>
      <c r="B49" s="26"/>
    </row>
    <row r="50" spans="1:2">
      <c r="A50" s="26"/>
      <c r="B50" s="26"/>
    </row>
    <row r="51" spans="1:2">
      <c r="A51" s="26"/>
      <c r="B51" s="26"/>
    </row>
    <row r="52" spans="1:2">
      <c r="A52" s="26"/>
      <c r="B52" s="26"/>
    </row>
    <row r="53" spans="1:2">
      <c r="A53" s="26"/>
      <c r="B53" s="26"/>
    </row>
    <row r="54" spans="1:2">
      <c r="A54" s="26"/>
      <c r="B54" s="26"/>
    </row>
  </sheetData>
  <customSheetViews>
    <customSheetView guid="{FCB7CCA4-06F5-4D31-B9DC-04E0E62F6E19}" hiddenRows="1" state="hidden" topLeftCell="A5">
      <selection activeCell="M19" sqref="M19"/>
      <pageMargins left="0.75" right="0.75" top="1" bottom="1" header="0.5" footer="0.5"/>
      <pageSetup paperSize="9" scale="81" orientation="portrait" r:id="rId1"/>
      <headerFooter alignWithMargins="0"/>
    </customSheetView>
    <customSheetView guid="{7FC18117-6ABE-4478-98BD-E5CC01C5B3CC}" hiddenRows="1" topLeftCell="A5">
      <selection activeCell="M19" sqref="M19"/>
      <pageMargins left="0.75" right="0.75" top="1" bottom="1" header="0.5" footer="0.5"/>
      <pageSetup paperSize="9" scale="81" orientation="portrait" r:id="rId2"/>
      <headerFooter alignWithMargins="0"/>
    </customSheetView>
  </customSheetViews>
  <mergeCells count="6">
    <mergeCell ref="A1:B1"/>
    <mergeCell ref="A2:C2"/>
    <mergeCell ref="A3:B3"/>
    <mergeCell ref="C3:C7"/>
    <mergeCell ref="A4:A7"/>
    <mergeCell ref="B4:B7"/>
  </mergeCells>
  <phoneticPr fontId="2" type="noConversion"/>
  <pageMargins left="0.75" right="0.75" top="1" bottom="1" header="0.5" footer="0.5"/>
  <pageSetup paperSize="9" scale="81" orientation="portrait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9"/>
  <sheetViews>
    <sheetView zoomScale="120" workbookViewId="0">
      <selection activeCell="F9" sqref="F9"/>
    </sheetView>
  </sheetViews>
  <sheetFormatPr defaultRowHeight="12.75"/>
  <cols>
    <col min="1" max="1" width="14.7109375" style="86" customWidth="1"/>
    <col min="2" max="2" width="24.42578125" customWidth="1"/>
    <col min="3" max="3" width="59.140625" customWidth="1"/>
  </cols>
  <sheetData>
    <row r="1" spans="1:3" ht="15">
      <c r="C1" s="1"/>
    </row>
    <row r="2" spans="1:3">
      <c r="C2" s="2" t="s">
        <v>118</v>
      </c>
    </row>
    <row r="3" spans="1:3">
      <c r="C3" s="2" t="s">
        <v>0</v>
      </c>
    </row>
    <row r="4" spans="1:3" ht="15.75">
      <c r="C4" s="3" t="s">
        <v>296</v>
      </c>
    </row>
    <row r="5" spans="1:3">
      <c r="C5" s="2" t="s">
        <v>43</v>
      </c>
    </row>
    <row r="6" spans="1:3">
      <c r="C6" s="2" t="s">
        <v>334</v>
      </c>
    </row>
    <row r="7" spans="1:3">
      <c r="C7" s="169" t="s">
        <v>333</v>
      </c>
    </row>
    <row r="8" spans="1:3" ht="48.75" customHeight="1">
      <c r="A8" s="246" t="s">
        <v>297</v>
      </c>
      <c r="B8" s="246"/>
      <c r="C8" s="246"/>
    </row>
    <row r="9" spans="1:3">
      <c r="A9" s="87"/>
      <c r="B9" s="4"/>
      <c r="C9" s="5"/>
    </row>
    <row r="10" spans="1:3" ht="12.75" customHeight="1">
      <c r="A10" s="247" t="s">
        <v>20</v>
      </c>
      <c r="B10" s="247"/>
      <c r="C10" s="248" t="s">
        <v>21</v>
      </c>
    </row>
    <row r="11" spans="1:3" ht="25.5">
      <c r="A11" s="88" t="s">
        <v>22</v>
      </c>
      <c r="B11" s="6" t="s">
        <v>23</v>
      </c>
      <c r="C11" s="249"/>
    </row>
    <row r="12" spans="1:3">
      <c r="A12" s="89">
        <v>1</v>
      </c>
      <c r="B12" s="7">
        <v>2</v>
      </c>
      <c r="C12" s="8">
        <v>3</v>
      </c>
    </row>
    <row r="13" spans="1:3" ht="27" customHeight="1">
      <c r="A13" s="242">
        <v>926</v>
      </c>
      <c r="B13" s="244"/>
      <c r="C13" s="242" t="s">
        <v>298</v>
      </c>
    </row>
    <row r="14" spans="1:3" ht="36.75" customHeight="1">
      <c r="A14" s="243"/>
      <c r="B14" s="245"/>
      <c r="C14" s="243"/>
    </row>
    <row r="15" spans="1:3" ht="43.5" customHeight="1">
      <c r="A15" s="172">
        <v>926</v>
      </c>
      <c r="B15" s="14" t="s">
        <v>69</v>
      </c>
      <c r="C15" s="15" t="s">
        <v>70</v>
      </c>
    </row>
    <row r="16" spans="1:3" ht="60" customHeight="1">
      <c r="A16" s="172">
        <v>926</v>
      </c>
      <c r="B16" s="14" t="s">
        <v>17</v>
      </c>
      <c r="C16" s="15" t="s">
        <v>48</v>
      </c>
    </row>
    <row r="17" spans="1:3" ht="31.5" customHeight="1">
      <c r="A17" s="172">
        <v>926</v>
      </c>
      <c r="B17" s="14" t="s">
        <v>71</v>
      </c>
      <c r="C17" s="15" t="s">
        <v>72</v>
      </c>
    </row>
    <row r="18" spans="1:3" ht="89.25" customHeight="1">
      <c r="A18" s="172">
        <v>926</v>
      </c>
      <c r="B18" s="14" t="s">
        <v>73</v>
      </c>
      <c r="C18" s="15" t="s">
        <v>74</v>
      </c>
    </row>
    <row r="19" spans="1:3" ht="86.25" customHeight="1">
      <c r="A19" s="172">
        <v>926</v>
      </c>
      <c r="B19" s="15" t="s">
        <v>75</v>
      </c>
      <c r="C19" s="15" t="s">
        <v>76</v>
      </c>
    </row>
    <row r="20" spans="1:3" ht="28.5" customHeight="1">
      <c r="A20" s="172">
        <v>926</v>
      </c>
      <c r="B20" s="14" t="s">
        <v>49</v>
      </c>
      <c r="C20" s="15" t="s">
        <v>50</v>
      </c>
    </row>
    <row r="21" spans="1:3" ht="33" customHeight="1">
      <c r="A21" s="172">
        <v>926</v>
      </c>
      <c r="B21" s="14" t="s">
        <v>77</v>
      </c>
      <c r="C21" s="15" t="s">
        <v>51</v>
      </c>
    </row>
    <row r="22" spans="1:3" ht="44.25" customHeight="1">
      <c r="A22" s="172">
        <v>926</v>
      </c>
      <c r="B22" s="14" t="s">
        <v>78</v>
      </c>
      <c r="C22" s="16" t="s">
        <v>79</v>
      </c>
    </row>
    <row r="23" spans="1:3" ht="42.75" customHeight="1">
      <c r="A23" s="172">
        <v>926</v>
      </c>
      <c r="B23" s="14" t="s">
        <v>80</v>
      </c>
      <c r="C23" s="16" t="s">
        <v>81</v>
      </c>
    </row>
    <row r="24" spans="1:3" ht="42.75">
      <c r="A24" s="172">
        <v>926</v>
      </c>
      <c r="B24" s="14" t="s">
        <v>82</v>
      </c>
      <c r="C24" s="16" t="s">
        <v>83</v>
      </c>
    </row>
    <row r="25" spans="1:3" ht="42.75" customHeight="1">
      <c r="A25" s="172">
        <v>926</v>
      </c>
      <c r="B25" s="14" t="s">
        <v>84</v>
      </c>
      <c r="C25" s="16" t="s">
        <v>85</v>
      </c>
    </row>
    <row r="26" spans="1:3" ht="88.5" customHeight="1">
      <c r="A26" s="172">
        <v>926</v>
      </c>
      <c r="B26" s="14" t="s">
        <v>86</v>
      </c>
      <c r="C26" s="15" t="s">
        <v>52</v>
      </c>
    </row>
    <row r="27" spans="1:3" ht="87.75" customHeight="1">
      <c r="A27" s="172">
        <v>926</v>
      </c>
      <c r="B27" s="14" t="s">
        <v>87</v>
      </c>
      <c r="C27" s="15" t="s">
        <v>53</v>
      </c>
    </row>
    <row r="28" spans="1:3" ht="60.75" customHeight="1">
      <c r="A28" s="172">
        <v>926</v>
      </c>
      <c r="B28" s="14" t="s">
        <v>274</v>
      </c>
      <c r="C28" s="15" t="s">
        <v>253</v>
      </c>
    </row>
    <row r="29" spans="1:3" ht="45" customHeight="1">
      <c r="A29" s="172">
        <v>926</v>
      </c>
      <c r="B29" s="14" t="s">
        <v>24</v>
      </c>
      <c r="C29" s="15" t="s">
        <v>88</v>
      </c>
    </row>
    <row r="30" spans="1:3" ht="59.25" customHeight="1">
      <c r="A30" s="172">
        <v>926</v>
      </c>
      <c r="B30" s="14" t="s">
        <v>67</v>
      </c>
      <c r="C30" s="15" t="s">
        <v>68</v>
      </c>
    </row>
    <row r="31" spans="1:3" ht="59.25" customHeight="1">
      <c r="A31" s="172">
        <v>926</v>
      </c>
      <c r="B31" s="14" t="s">
        <v>278</v>
      </c>
      <c r="C31" s="15" t="s">
        <v>277</v>
      </c>
    </row>
    <row r="32" spans="1:3" ht="30.75" customHeight="1">
      <c r="A32" s="172">
        <v>926</v>
      </c>
      <c r="B32" s="14" t="s">
        <v>44</v>
      </c>
      <c r="C32" s="15" t="s">
        <v>25</v>
      </c>
    </row>
    <row r="33" spans="1:5" ht="61.5" customHeight="1">
      <c r="A33" s="172">
        <v>926</v>
      </c>
      <c r="B33" s="14" t="s">
        <v>89</v>
      </c>
      <c r="C33" s="15" t="s">
        <v>90</v>
      </c>
    </row>
    <row r="34" spans="1:5" ht="14.25" customHeight="1">
      <c r="A34" s="172">
        <v>926</v>
      </c>
      <c r="B34" s="14" t="s">
        <v>26</v>
      </c>
      <c r="C34" s="15" t="s">
        <v>27</v>
      </c>
    </row>
    <row r="35" spans="1:5" ht="32.25" customHeight="1">
      <c r="A35" s="172">
        <v>926</v>
      </c>
      <c r="B35" s="176" t="s">
        <v>200</v>
      </c>
      <c r="C35" s="127" t="s">
        <v>191</v>
      </c>
      <c r="D35" s="112"/>
      <c r="E35" s="42"/>
    </row>
    <row r="36" spans="1:5" ht="81.75" customHeight="1">
      <c r="A36" s="172">
        <v>926</v>
      </c>
      <c r="B36" s="125" t="s">
        <v>203</v>
      </c>
      <c r="C36" s="15" t="s">
        <v>204</v>
      </c>
    </row>
    <row r="37" spans="1:5" ht="100.5" customHeight="1">
      <c r="A37" s="172">
        <v>926</v>
      </c>
      <c r="B37" s="125" t="s">
        <v>205</v>
      </c>
      <c r="C37" s="15" t="s">
        <v>206</v>
      </c>
    </row>
    <row r="38" spans="1:5" ht="45" customHeight="1">
      <c r="A38" s="172">
        <v>926</v>
      </c>
      <c r="B38" s="125" t="s">
        <v>287</v>
      </c>
      <c r="C38" s="15" t="s">
        <v>286</v>
      </c>
    </row>
    <row r="39" spans="1:5" ht="90" customHeight="1">
      <c r="A39" s="172">
        <v>926</v>
      </c>
      <c r="B39" s="125" t="s">
        <v>289</v>
      </c>
      <c r="C39" s="173" t="s">
        <v>288</v>
      </c>
    </row>
    <row r="40" spans="1:5" ht="14.25" customHeight="1">
      <c r="A40" s="172">
        <v>926</v>
      </c>
      <c r="B40" s="126" t="s">
        <v>215</v>
      </c>
      <c r="C40" s="127" t="s">
        <v>216</v>
      </c>
    </row>
    <row r="41" spans="1:5" ht="43.5" customHeight="1">
      <c r="A41" s="172">
        <v>926</v>
      </c>
      <c r="B41" s="175" t="s">
        <v>219</v>
      </c>
      <c r="C41" s="15" t="s">
        <v>256</v>
      </c>
    </row>
    <row r="42" spans="1:5" ht="42.75">
      <c r="A42" s="172">
        <v>926</v>
      </c>
      <c r="B42" s="126" t="s">
        <v>217</v>
      </c>
      <c r="C42" s="15" t="s">
        <v>257</v>
      </c>
    </row>
    <row r="43" spans="1:5" ht="16.5" customHeight="1">
      <c r="A43" s="172">
        <v>926</v>
      </c>
      <c r="B43" s="126" t="s">
        <v>290</v>
      </c>
      <c r="C43" s="15" t="s">
        <v>291</v>
      </c>
    </row>
    <row r="44" spans="1:5" ht="62.25" customHeight="1">
      <c r="A44" s="172">
        <v>926</v>
      </c>
      <c r="B44" s="126" t="s">
        <v>221</v>
      </c>
      <c r="C44" s="15" t="s">
        <v>292</v>
      </c>
    </row>
    <row r="45" spans="1:5" ht="74.25" customHeight="1">
      <c r="A45" s="172">
        <v>926</v>
      </c>
      <c r="B45" s="175" t="s">
        <v>221</v>
      </c>
      <c r="C45" s="15" t="s">
        <v>238</v>
      </c>
    </row>
    <row r="46" spans="1:5" ht="35.25" customHeight="1">
      <c r="A46" s="172">
        <v>926</v>
      </c>
      <c r="B46" s="125" t="s">
        <v>241</v>
      </c>
      <c r="C46" s="15" t="s">
        <v>222</v>
      </c>
    </row>
    <row r="47" spans="1:5" ht="33" customHeight="1">
      <c r="A47" s="172">
        <v>926</v>
      </c>
      <c r="B47" s="125" t="s">
        <v>258</v>
      </c>
      <c r="C47" s="15" t="s">
        <v>224</v>
      </c>
    </row>
    <row r="48" spans="1:5" ht="90" customHeight="1">
      <c r="A48" s="172">
        <v>926</v>
      </c>
      <c r="B48" s="125" t="s">
        <v>259</v>
      </c>
      <c r="C48" s="128" t="s">
        <v>240</v>
      </c>
    </row>
    <row r="49" spans="1:3" ht="63.75" customHeight="1">
      <c r="A49" s="172">
        <v>926</v>
      </c>
      <c r="B49" s="125" t="s">
        <v>285</v>
      </c>
      <c r="C49" s="15" t="s">
        <v>293</v>
      </c>
    </row>
  </sheetData>
  <mergeCells count="6">
    <mergeCell ref="A8:C8"/>
    <mergeCell ref="A10:B10"/>
    <mergeCell ref="C10:C11"/>
    <mergeCell ref="A13:A14"/>
    <mergeCell ref="B13:B14"/>
    <mergeCell ref="C13:C14"/>
  </mergeCells>
  <phoneticPr fontId="2" type="noConversion"/>
  <pageMargins left="0.47" right="0.17" top="0.34" bottom="0.43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51"/>
  <sheetViews>
    <sheetView topLeftCell="A11" workbookViewId="0">
      <selection activeCell="D2" sqref="D2"/>
    </sheetView>
  </sheetViews>
  <sheetFormatPr defaultRowHeight="12.75"/>
  <cols>
    <col min="1" max="1" width="23.85546875" style="28" customWidth="1"/>
    <col min="2" max="2" width="30.5703125" style="28" customWidth="1"/>
    <col min="3" max="3" width="54.140625" style="27" customWidth="1"/>
  </cols>
  <sheetData>
    <row r="1" spans="1:3" ht="90.75" customHeight="1">
      <c r="A1" s="250"/>
      <c r="B1" s="250"/>
      <c r="C1" s="170" t="s">
        <v>335</v>
      </c>
    </row>
    <row r="2" spans="1:3" ht="87.75" customHeight="1">
      <c r="A2" s="251" t="s">
        <v>299</v>
      </c>
      <c r="B2" s="251"/>
      <c r="C2" s="251"/>
    </row>
    <row r="3" spans="1:3" ht="42.75" customHeight="1">
      <c r="A3" s="252" t="s">
        <v>91</v>
      </c>
      <c r="B3" s="252"/>
      <c r="C3" s="253" t="s">
        <v>92</v>
      </c>
    </row>
    <row r="4" spans="1:3" ht="87.75" customHeight="1">
      <c r="A4" s="252" t="s">
        <v>93</v>
      </c>
      <c r="B4" s="252" t="s">
        <v>94</v>
      </c>
      <c r="C4" s="253"/>
    </row>
    <row r="5" spans="1:3" ht="11.25" customHeight="1">
      <c r="A5" s="252"/>
      <c r="B5" s="252"/>
      <c r="C5" s="254"/>
    </row>
    <row r="6" spans="1:3" ht="13.5" hidden="1" customHeight="1">
      <c r="A6" s="252"/>
      <c r="B6" s="252"/>
      <c r="C6" s="254"/>
    </row>
    <row r="7" spans="1:3" ht="39" hidden="1" customHeight="1">
      <c r="A7" s="252"/>
      <c r="B7" s="252"/>
      <c r="C7" s="254"/>
    </row>
    <row r="8" spans="1:3" ht="15.75">
      <c r="A8" s="17">
        <v>1</v>
      </c>
      <c r="B8" s="17">
        <v>2</v>
      </c>
      <c r="C8" s="18">
        <v>3</v>
      </c>
    </row>
    <row r="9" spans="1:3" ht="11.25" customHeight="1">
      <c r="A9" s="19"/>
      <c r="B9"/>
      <c r="C9" s="20"/>
    </row>
    <row r="10" spans="1:3" ht="30">
      <c r="A10" s="89">
        <v>1</v>
      </c>
      <c r="B10" s="21"/>
      <c r="C10" s="22" t="s">
        <v>300</v>
      </c>
    </row>
    <row r="11" spans="1:3" ht="30">
      <c r="A11" s="84">
        <v>926</v>
      </c>
      <c r="B11" s="23" t="s">
        <v>95</v>
      </c>
      <c r="C11" s="184" t="s">
        <v>180</v>
      </c>
    </row>
    <row r="12" spans="1:3" ht="30">
      <c r="A12" s="84">
        <v>926</v>
      </c>
      <c r="B12" s="23" t="s">
        <v>96</v>
      </c>
      <c r="C12" s="184" t="s">
        <v>181</v>
      </c>
    </row>
    <row r="13" spans="1:3" ht="45">
      <c r="A13" s="84">
        <v>926</v>
      </c>
      <c r="B13" s="23" t="s">
        <v>108</v>
      </c>
      <c r="C13" s="184" t="s">
        <v>182</v>
      </c>
    </row>
    <row r="14" spans="1:3" ht="28.5">
      <c r="A14" s="84">
        <v>926</v>
      </c>
      <c r="B14" s="23" t="s">
        <v>302</v>
      </c>
      <c r="C14" s="185" t="s">
        <v>303</v>
      </c>
    </row>
    <row r="15" spans="1:3" ht="42.75">
      <c r="A15" s="84">
        <v>926</v>
      </c>
      <c r="B15" s="23" t="s">
        <v>98</v>
      </c>
      <c r="C15" s="24" t="s">
        <v>99</v>
      </c>
    </row>
    <row r="16" spans="1:3" ht="57">
      <c r="A16" s="84">
        <v>926</v>
      </c>
      <c r="B16" s="23" t="s">
        <v>110</v>
      </c>
      <c r="C16" s="24" t="s">
        <v>111</v>
      </c>
    </row>
    <row r="17" spans="1:3" ht="42.75">
      <c r="A17" s="84">
        <v>926</v>
      </c>
      <c r="B17" s="23" t="s">
        <v>100</v>
      </c>
      <c r="C17" s="24" t="s">
        <v>101</v>
      </c>
    </row>
    <row r="18" spans="1:3" ht="57">
      <c r="A18" s="84">
        <v>926</v>
      </c>
      <c r="B18" s="23" t="s">
        <v>112</v>
      </c>
      <c r="C18" s="24" t="s">
        <v>113</v>
      </c>
    </row>
    <row r="19" spans="1:3">
      <c r="A19" s="25"/>
      <c r="B19" s="26"/>
    </row>
    <row r="20" spans="1:3">
      <c r="A20" s="26"/>
      <c r="B20" s="26"/>
    </row>
    <row r="21" spans="1:3">
      <c r="A21" s="26"/>
      <c r="B21" s="26"/>
    </row>
    <row r="22" spans="1:3">
      <c r="A22" s="26"/>
      <c r="B22" s="26"/>
    </row>
    <row r="23" spans="1:3">
      <c r="A23" s="26"/>
      <c r="B23" s="26"/>
    </row>
    <row r="24" spans="1:3">
      <c r="A24" s="26"/>
      <c r="B24" s="26"/>
    </row>
    <row r="25" spans="1:3">
      <c r="A25" s="26"/>
      <c r="B25" s="26"/>
    </row>
    <row r="26" spans="1:3">
      <c r="A26" s="26"/>
      <c r="B26" s="26"/>
    </row>
    <row r="27" spans="1:3">
      <c r="A27" s="26"/>
      <c r="B27" s="26"/>
    </row>
    <row r="28" spans="1:3">
      <c r="A28" s="26"/>
      <c r="B28" s="26"/>
    </row>
    <row r="29" spans="1:3">
      <c r="A29" s="26"/>
      <c r="B29" s="26"/>
    </row>
    <row r="30" spans="1:3">
      <c r="A30" s="26"/>
      <c r="B30" s="26"/>
    </row>
    <row r="31" spans="1:3">
      <c r="A31" s="26"/>
      <c r="B31" s="26"/>
    </row>
    <row r="32" spans="1:3">
      <c r="A32" s="26"/>
      <c r="B32" s="26"/>
    </row>
    <row r="33" spans="1:2">
      <c r="A33" s="26"/>
      <c r="B33" s="26"/>
    </row>
    <row r="34" spans="1:2">
      <c r="A34" s="26"/>
      <c r="B34" s="26"/>
    </row>
    <row r="35" spans="1:2">
      <c r="A35" s="26"/>
      <c r="B35" s="26"/>
    </row>
    <row r="36" spans="1:2">
      <c r="A36" s="26"/>
      <c r="B36" s="26"/>
    </row>
    <row r="37" spans="1:2">
      <c r="A37" s="26"/>
      <c r="B37" s="26"/>
    </row>
    <row r="38" spans="1:2">
      <c r="A38" s="26"/>
      <c r="B38" s="26"/>
    </row>
    <row r="39" spans="1:2">
      <c r="A39" s="26"/>
      <c r="B39" s="26"/>
    </row>
    <row r="40" spans="1:2">
      <c r="A40" s="26"/>
      <c r="B40" s="26"/>
    </row>
    <row r="41" spans="1:2">
      <c r="A41" s="26"/>
      <c r="B41" s="26"/>
    </row>
    <row r="42" spans="1:2">
      <c r="A42" s="26"/>
      <c r="B42" s="26"/>
    </row>
    <row r="43" spans="1:2">
      <c r="A43" s="26"/>
      <c r="B43" s="26"/>
    </row>
    <row r="44" spans="1:2">
      <c r="A44" s="26"/>
      <c r="B44" s="26"/>
    </row>
    <row r="45" spans="1:2">
      <c r="A45" s="26"/>
      <c r="B45" s="26"/>
    </row>
    <row r="46" spans="1:2">
      <c r="A46" s="26"/>
      <c r="B46" s="26"/>
    </row>
    <row r="47" spans="1:2">
      <c r="A47" s="26"/>
      <c r="B47" s="26"/>
    </row>
    <row r="48" spans="1:2">
      <c r="A48" s="26"/>
      <c r="B48" s="26"/>
    </row>
    <row r="49" spans="1:2">
      <c r="A49" s="26"/>
      <c r="B49" s="26"/>
    </row>
    <row r="50" spans="1:2">
      <c r="A50" s="26"/>
      <c r="B50" s="26"/>
    </row>
    <row r="51" spans="1:2">
      <c r="A51" s="26"/>
      <c r="B51" s="26"/>
    </row>
  </sheetData>
  <mergeCells count="6">
    <mergeCell ref="A1:B1"/>
    <mergeCell ref="A2:C2"/>
    <mergeCell ref="A3:B3"/>
    <mergeCell ref="C3:C7"/>
    <mergeCell ref="A4:A7"/>
    <mergeCell ref="B4:B7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04"/>
  <sheetViews>
    <sheetView tabSelected="1" view="pageBreakPreview" zoomScale="70" zoomScaleNormal="75" zoomScaleSheetLayoutView="70" workbookViewId="0">
      <selection activeCell="O9" sqref="O9"/>
    </sheetView>
  </sheetViews>
  <sheetFormatPr defaultRowHeight="12.75"/>
  <cols>
    <col min="1" max="1" width="80.28515625" style="10" customWidth="1"/>
    <col min="2" max="5" width="5.5703125" style="51" customWidth="1"/>
    <col min="6" max="6" width="10.5703125" style="51" customWidth="1"/>
    <col min="7" max="7" width="11.5703125" style="50" customWidth="1"/>
    <col min="8" max="8" width="13.7109375" style="52" customWidth="1"/>
    <col min="9" max="9" width="16.42578125" customWidth="1"/>
  </cols>
  <sheetData>
    <row r="1" spans="1:11" ht="90" customHeight="1">
      <c r="A1" s="9"/>
      <c r="B1" s="255" t="s">
        <v>336</v>
      </c>
      <c r="C1" s="255"/>
      <c r="D1" s="255"/>
      <c r="E1" s="255"/>
      <c r="F1" s="255"/>
      <c r="G1" s="255"/>
      <c r="H1" s="255"/>
      <c r="I1" s="255"/>
    </row>
    <row r="2" spans="1:11" hidden="1"/>
    <row r="3" spans="1:11" ht="48.75" customHeight="1">
      <c r="A3" s="256" t="s">
        <v>337</v>
      </c>
      <c r="B3" s="256"/>
      <c r="C3" s="256"/>
      <c r="D3" s="256"/>
      <c r="E3" s="256"/>
      <c r="F3" s="256"/>
      <c r="G3" s="256"/>
      <c r="H3" s="256"/>
      <c r="I3" s="256"/>
    </row>
    <row r="4" spans="1:11">
      <c r="A4" s="34"/>
      <c r="G4" s="51"/>
      <c r="H4" s="50"/>
      <c r="I4" s="52"/>
    </row>
    <row r="5" spans="1:11" ht="15.75">
      <c r="A5" s="67" t="s">
        <v>2</v>
      </c>
      <c r="B5" s="53" t="s">
        <v>28</v>
      </c>
      <c r="C5" s="53" t="s">
        <v>29</v>
      </c>
      <c r="D5" s="257" t="s">
        <v>30</v>
      </c>
      <c r="E5" s="258"/>
      <c r="F5" s="258"/>
      <c r="G5" s="259"/>
      <c r="H5" s="53" t="s">
        <v>31</v>
      </c>
      <c r="I5" s="186">
        <v>2020</v>
      </c>
    </row>
    <row r="6" spans="1:11" ht="20.25">
      <c r="A6" s="48" t="s">
        <v>32</v>
      </c>
      <c r="B6" s="54"/>
      <c r="C6" s="54"/>
      <c r="D6" s="54"/>
      <c r="E6" s="54"/>
      <c r="F6" s="54"/>
      <c r="G6" s="54"/>
      <c r="H6" s="54" t="s">
        <v>33</v>
      </c>
      <c r="I6" s="187">
        <f t="shared" ref="I6" si="0">I7+I55+I64+I71+I86</f>
        <v>4366.2</v>
      </c>
      <c r="J6" s="238" t="e">
        <f>#REF!-#REF!</f>
        <v>#REF!</v>
      </c>
      <c r="K6" s="238" t="e">
        <f>#REF!-#REF!</f>
        <v>#REF!</v>
      </c>
    </row>
    <row r="7" spans="1:11" ht="18.75">
      <c r="A7" s="68" t="s">
        <v>34</v>
      </c>
      <c r="B7" s="55" t="s">
        <v>35</v>
      </c>
      <c r="C7" s="55"/>
      <c r="D7" s="55"/>
      <c r="E7" s="55"/>
      <c r="F7" s="55"/>
      <c r="G7" s="55"/>
      <c r="H7" s="55" t="s">
        <v>33</v>
      </c>
      <c r="I7" s="188">
        <f t="shared" ref="I7" si="1">I8+I17+I43+I48</f>
        <v>2228.1</v>
      </c>
      <c r="J7" s="238" t="e">
        <f>#REF!-#REF!</f>
        <v>#REF!</v>
      </c>
      <c r="K7" s="238" t="e">
        <f>#REF!-#REF!</f>
        <v>#REF!</v>
      </c>
    </row>
    <row r="8" spans="1:11" ht="62.25" customHeight="1">
      <c r="A8" s="117" t="s">
        <v>119</v>
      </c>
      <c r="B8" s="109" t="s">
        <v>35</v>
      </c>
      <c r="C8" s="109" t="s">
        <v>38</v>
      </c>
      <c r="D8" s="109"/>
      <c r="E8" s="109"/>
      <c r="F8" s="109"/>
      <c r="G8" s="109"/>
      <c r="H8" s="109" t="s">
        <v>33</v>
      </c>
      <c r="I8" s="189">
        <f t="shared" ref="I8" si="2">I11+I14</f>
        <v>321.60000000000002</v>
      </c>
      <c r="J8" s="238" t="e">
        <f>#REF!-#REF!</f>
        <v>#REF!</v>
      </c>
      <c r="K8" s="238" t="e">
        <f>#REF!-#REF!</f>
        <v>#REF!</v>
      </c>
    </row>
    <row r="9" spans="1:11" ht="43.5" customHeight="1">
      <c r="A9" s="118" t="s">
        <v>129</v>
      </c>
      <c r="B9" s="109" t="s">
        <v>35</v>
      </c>
      <c r="C9" s="109" t="s">
        <v>38</v>
      </c>
      <c r="D9" s="109" t="s">
        <v>136</v>
      </c>
      <c r="E9" s="109" t="s">
        <v>137</v>
      </c>
      <c r="F9" s="109"/>
      <c r="G9" s="109"/>
      <c r="H9" s="109"/>
      <c r="I9" s="189">
        <f t="shared" ref="I9" si="3">I11</f>
        <v>114.5</v>
      </c>
      <c r="J9" s="238" t="e">
        <f>#REF!-#REF!</f>
        <v>#REF!</v>
      </c>
      <c r="K9" s="238" t="e">
        <f>#REF!-#REF!</f>
        <v>#REF!</v>
      </c>
    </row>
    <row r="10" spans="1:11" ht="62.25" customHeight="1">
      <c r="A10" s="107" t="s">
        <v>130</v>
      </c>
      <c r="B10" s="109" t="s">
        <v>35</v>
      </c>
      <c r="C10" s="109" t="s">
        <v>38</v>
      </c>
      <c r="D10" s="109" t="s">
        <v>136</v>
      </c>
      <c r="E10" s="109" t="s">
        <v>56</v>
      </c>
      <c r="F10" s="109"/>
      <c r="G10" s="109"/>
      <c r="H10" s="109"/>
      <c r="I10" s="189">
        <f t="shared" ref="I10:I12" si="4">I11</f>
        <v>114.5</v>
      </c>
      <c r="J10" s="238" t="e">
        <f>#REF!-#REF!</f>
        <v>#REF!</v>
      </c>
      <c r="K10" s="238" t="e">
        <f>#REF!-#REF!</f>
        <v>#REF!</v>
      </c>
    </row>
    <row r="11" spans="1:11" ht="19.5" customHeight="1">
      <c r="A11" s="31" t="s">
        <v>305</v>
      </c>
      <c r="B11" s="54" t="s">
        <v>35</v>
      </c>
      <c r="C11" s="54" t="s">
        <v>38</v>
      </c>
      <c r="D11" s="54" t="s">
        <v>136</v>
      </c>
      <c r="E11" s="54" t="s">
        <v>56</v>
      </c>
      <c r="F11" s="54" t="s">
        <v>138</v>
      </c>
      <c r="G11" s="54" t="s">
        <v>139</v>
      </c>
      <c r="H11" s="54"/>
      <c r="I11" s="190">
        <f t="shared" si="4"/>
        <v>114.5</v>
      </c>
      <c r="J11" s="238" t="e">
        <f>#REF!-#REF!</f>
        <v>#REF!</v>
      </c>
      <c r="K11" s="238" t="e">
        <f>#REF!-#REF!</f>
        <v>#REF!</v>
      </c>
    </row>
    <row r="12" spans="1:11" ht="115.5" customHeight="1">
      <c r="A12" s="38" t="s">
        <v>144</v>
      </c>
      <c r="B12" s="54" t="s">
        <v>35</v>
      </c>
      <c r="C12" s="54" t="s">
        <v>38</v>
      </c>
      <c r="D12" s="54" t="s">
        <v>136</v>
      </c>
      <c r="E12" s="54" t="s">
        <v>56</v>
      </c>
      <c r="F12" s="54" t="s">
        <v>138</v>
      </c>
      <c r="G12" s="54" t="s">
        <v>139</v>
      </c>
      <c r="H12" s="43" t="s">
        <v>141</v>
      </c>
      <c r="I12" s="190">
        <f t="shared" si="4"/>
        <v>114.5</v>
      </c>
      <c r="J12" s="238" t="e">
        <f>#REF!-#REF!</f>
        <v>#REF!</v>
      </c>
      <c r="K12" s="238" t="e">
        <f>#REF!-#REF!</f>
        <v>#REF!</v>
      </c>
    </row>
    <row r="13" spans="1:11" ht="37.5">
      <c r="A13" s="29" t="s">
        <v>143</v>
      </c>
      <c r="B13" s="54" t="s">
        <v>35</v>
      </c>
      <c r="C13" s="54" t="s">
        <v>38</v>
      </c>
      <c r="D13" s="54" t="s">
        <v>136</v>
      </c>
      <c r="E13" s="54" t="s">
        <v>56</v>
      </c>
      <c r="F13" s="54" t="s">
        <v>138</v>
      </c>
      <c r="G13" s="54" t="s">
        <v>139</v>
      </c>
      <c r="H13" s="43" t="s">
        <v>142</v>
      </c>
      <c r="I13" s="190">
        <v>114.5</v>
      </c>
      <c r="J13" s="238" t="e">
        <f>#REF!-#REF!</f>
        <v>#REF!</v>
      </c>
      <c r="K13" s="238" t="e">
        <f>#REF!-#REF!</f>
        <v>#REF!</v>
      </c>
    </row>
    <row r="14" spans="1:11" ht="93.75">
      <c r="A14" s="116" t="s">
        <v>325</v>
      </c>
      <c r="B14" s="104" t="s">
        <v>35</v>
      </c>
      <c r="C14" s="104" t="s">
        <v>38</v>
      </c>
      <c r="D14" s="104" t="s">
        <v>136</v>
      </c>
      <c r="E14" s="104" t="s">
        <v>56</v>
      </c>
      <c r="F14" s="104" t="s">
        <v>138</v>
      </c>
      <c r="G14" s="104" t="s">
        <v>251</v>
      </c>
      <c r="H14" s="104"/>
      <c r="I14" s="191">
        <f t="shared" ref="I14:I15" si="5">I15</f>
        <v>207.1</v>
      </c>
      <c r="J14" s="238" t="e">
        <f>#REF!-#REF!</f>
        <v>#REF!</v>
      </c>
      <c r="K14" s="238" t="e">
        <f>#REF!-#REF!</f>
        <v>#REF!</v>
      </c>
    </row>
    <row r="15" spans="1:11" ht="63">
      <c r="A15" s="71" t="s">
        <v>144</v>
      </c>
      <c r="B15" s="54" t="s">
        <v>35</v>
      </c>
      <c r="C15" s="54" t="s">
        <v>38</v>
      </c>
      <c r="D15" s="54" t="s">
        <v>136</v>
      </c>
      <c r="E15" s="54" t="s">
        <v>56</v>
      </c>
      <c r="F15" s="54" t="s">
        <v>138</v>
      </c>
      <c r="G15" s="54" t="s">
        <v>251</v>
      </c>
      <c r="H15" s="43" t="s">
        <v>141</v>
      </c>
      <c r="I15" s="192">
        <f t="shared" si="5"/>
        <v>207.1</v>
      </c>
      <c r="J15" s="238" t="e">
        <f>#REF!-#REF!</f>
        <v>#REF!</v>
      </c>
      <c r="K15" s="238" t="e">
        <f>#REF!-#REF!</f>
        <v>#REF!</v>
      </c>
    </row>
    <row r="16" spans="1:11" ht="18.75">
      <c r="A16" s="71" t="s">
        <v>143</v>
      </c>
      <c r="B16" s="54" t="s">
        <v>35</v>
      </c>
      <c r="C16" s="54" t="s">
        <v>38</v>
      </c>
      <c r="D16" s="54" t="s">
        <v>136</v>
      </c>
      <c r="E16" s="54" t="s">
        <v>56</v>
      </c>
      <c r="F16" s="54" t="s">
        <v>138</v>
      </c>
      <c r="G16" s="54" t="s">
        <v>251</v>
      </c>
      <c r="H16" s="43" t="s">
        <v>142</v>
      </c>
      <c r="I16" s="192">
        <v>207.1</v>
      </c>
      <c r="J16" s="238" t="e">
        <f>#REF!-#REF!</f>
        <v>#REF!</v>
      </c>
      <c r="K16" s="238" t="e">
        <f>#REF!-#REF!</f>
        <v>#REF!</v>
      </c>
    </row>
    <row r="17" spans="1:11" ht="54" customHeight="1">
      <c r="A17" s="193" t="s">
        <v>175</v>
      </c>
      <c r="B17" s="194" t="s">
        <v>35</v>
      </c>
      <c r="C17" s="194" t="s">
        <v>36</v>
      </c>
      <c r="D17" s="195"/>
      <c r="E17" s="195"/>
      <c r="F17" s="194"/>
      <c r="G17" s="195"/>
      <c r="H17" s="194"/>
      <c r="I17" s="196">
        <f t="shared" ref="I17" si="6">I20+I25+I40+I32</f>
        <v>1876.4999999999998</v>
      </c>
      <c r="J17" s="238" t="e">
        <f>#REF!-#REF!</f>
        <v>#REF!</v>
      </c>
      <c r="K17" s="238" t="e">
        <f>#REF!-#REF!</f>
        <v>#REF!</v>
      </c>
    </row>
    <row r="18" spans="1:11" ht="54" customHeight="1">
      <c r="A18" s="49" t="s">
        <v>129</v>
      </c>
      <c r="B18" s="56" t="s">
        <v>35</v>
      </c>
      <c r="C18" s="56" t="s">
        <v>36</v>
      </c>
      <c r="D18" s="56">
        <v>89</v>
      </c>
      <c r="E18" s="56">
        <v>0</v>
      </c>
      <c r="F18" s="43"/>
      <c r="G18" s="56"/>
      <c r="H18" s="43"/>
      <c r="I18" s="197">
        <f t="shared" ref="I18" si="7">I20</f>
        <v>528.79999999999995</v>
      </c>
      <c r="J18" s="238" t="e">
        <f>#REF!-#REF!</f>
        <v>#REF!</v>
      </c>
      <c r="K18" s="238" t="e">
        <f>#REF!-#REF!</f>
        <v>#REF!</v>
      </c>
    </row>
    <row r="19" spans="1:11" ht="58.5" customHeight="1">
      <c r="A19" s="45" t="s">
        <v>130</v>
      </c>
      <c r="B19" s="56" t="s">
        <v>35</v>
      </c>
      <c r="C19" s="56" t="s">
        <v>36</v>
      </c>
      <c r="D19" s="56">
        <v>89</v>
      </c>
      <c r="E19" s="56">
        <v>1</v>
      </c>
      <c r="F19" s="43"/>
      <c r="G19" s="56"/>
      <c r="H19" s="43"/>
      <c r="I19" s="197">
        <f t="shared" ref="I19:I21" si="8">I20</f>
        <v>528.79999999999995</v>
      </c>
      <c r="J19" s="238" t="e">
        <f>#REF!-#REF!</f>
        <v>#REF!</v>
      </c>
      <c r="K19" s="238" t="e">
        <f>#REF!-#REF!</f>
        <v>#REF!</v>
      </c>
    </row>
    <row r="20" spans="1:11" ht="36" customHeight="1">
      <c r="A20" s="29" t="s">
        <v>306</v>
      </c>
      <c r="B20" s="56" t="s">
        <v>35</v>
      </c>
      <c r="C20" s="56" t="s">
        <v>36</v>
      </c>
      <c r="D20" s="56">
        <v>89</v>
      </c>
      <c r="E20" s="56">
        <v>1</v>
      </c>
      <c r="F20" s="43" t="s">
        <v>138</v>
      </c>
      <c r="G20" s="56">
        <v>41110</v>
      </c>
      <c r="H20" s="43"/>
      <c r="I20" s="197">
        <f t="shared" si="8"/>
        <v>528.79999999999995</v>
      </c>
      <c r="J20" s="238" t="e">
        <f>#REF!-#REF!</f>
        <v>#REF!</v>
      </c>
      <c r="K20" s="238" t="e">
        <f>#REF!-#REF!</f>
        <v>#REF!</v>
      </c>
    </row>
    <row r="21" spans="1:11" ht="53.25" customHeight="1">
      <c r="A21" s="29" t="s">
        <v>144</v>
      </c>
      <c r="B21" s="56" t="s">
        <v>35</v>
      </c>
      <c r="C21" s="56" t="s">
        <v>36</v>
      </c>
      <c r="D21" s="56">
        <v>89</v>
      </c>
      <c r="E21" s="56">
        <v>1</v>
      </c>
      <c r="F21" s="43" t="s">
        <v>138</v>
      </c>
      <c r="G21" s="56">
        <v>41110</v>
      </c>
      <c r="H21" s="43" t="s">
        <v>141</v>
      </c>
      <c r="I21" s="197">
        <f t="shared" si="8"/>
        <v>528.79999999999995</v>
      </c>
      <c r="J21" s="238" t="e">
        <f>#REF!-#REF!</f>
        <v>#REF!</v>
      </c>
      <c r="K21" s="238" t="e">
        <f>#REF!-#REF!</f>
        <v>#REF!</v>
      </c>
    </row>
    <row r="22" spans="1:11" ht="44.25" customHeight="1">
      <c r="A22" s="29" t="s">
        <v>143</v>
      </c>
      <c r="B22" s="56" t="s">
        <v>35</v>
      </c>
      <c r="C22" s="56" t="s">
        <v>36</v>
      </c>
      <c r="D22" s="56">
        <v>89</v>
      </c>
      <c r="E22" s="56">
        <v>1</v>
      </c>
      <c r="F22" s="43" t="s">
        <v>138</v>
      </c>
      <c r="G22" s="56">
        <v>41110</v>
      </c>
      <c r="H22" s="43" t="s">
        <v>142</v>
      </c>
      <c r="I22" s="197">
        <v>528.79999999999995</v>
      </c>
      <c r="J22" s="238" t="e">
        <f>#REF!-#REF!</f>
        <v>#REF!</v>
      </c>
      <c r="K22" s="238" t="e">
        <f>#REF!-#REF!</f>
        <v>#REF!</v>
      </c>
    </row>
    <row r="23" spans="1:11" ht="44.25" customHeight="1">
      <c r="A23" s="198" t="s">
        <v>129</v>
      </c>
      <c r="B23" s="194" t="s">
        <v>35</v>
      </c>
      <c r="C23" s="194" t="s">
        <v>36</v>
      </c>
      <c r="D23" s="195">
        <v>89</v>
      </c>
      <c r="E23" s="195">
        <v>0</v>
      </c>
      <c r="F23" s="194"/>
      <c r="G23" s="195"/>
      <c r="H23" s="194"/>
      <c r="I23" s="196">
        <f t="shared" ref="I23" si="9">I25</f>
        <v>277.3</v>
      </c>
      <c r="J23" s="238" t="e">
        <f>#REF!-#REF!</f>
        <v>#REF!</v>
      </c>
      <c r="K23" s="238" t="e">
        <f>#REF!-#REF!</f>
        <v>#REF!</v>
      </c>
    </row>
    <row r="24" spans="1:11" ht="44.25" customHeight="1">
      <c r="A24" s="45" t="s">
        <v>130</v>
      </c>
      <c r="B24" s="43" t="s">
        <v>35</v>
      </c>
      <c r="C24" s="43" t="s">
        <v>36</v>
      </c>
      <c r="D24" s="56">
        <v>89</v>
      </c>
      <c r="E24" s="56">
        <v>1</v>
      </c>
      <c r="F24" s="43"/>
      <c r="G24" s="56"/>
      <c r="H24" s="43"/>
      <c r="I24" s="197">
        <f t="shared" ref="I24" si="10">I25</f>
        <v>277.3</v>
      </c>
      <c r="J24" s="238" t="e">
        <f>#REF!-#REF!</f>
        <v>#REF!</v>
      </c>
      <c r="K24" s="238" t="e">
        <f>#REF!-#REF!</f>
        <v>#REF!</v>
      </c>
    </row>
    <row r="25" spans="1:11" ht="33" customHeight="1">
      <c r="A25" s="32" t="s">
        <v>125</v>
      </c>
      <c r="B25" s="56" t="s">
        <v>35</v>
      </c>
      <c r="C25" s="56" t="s">
        <v>36</v>
      </c>
      <c r="D25" s="56">
        <v>89</v>
      </c>
      <c r="E25" s="56">
        <v>1</v>
      </c>
      <c r="F25" s="43" t="s">
        <v>138</v>
      </c>
      <c r="G25" s="56">
        <v>41120</v>
      </c>
      <c r="H25" s="43"/>
      <c r="I25" s="197">
        <f t="shared" ref="I25" si="11">I28+I26+I30</f>
        <v>277.3</v>
      </c>
      <c r="J25" s="238" t="e">
        <f>#REF!-#REF!</f>
        <v>#REF!</v>
      </c>
      <c r="K25" s="238" t="e">
        <f>#REF!-#REF!</f>
        <v>#REF!</v>
      </c>
    </row>
    <row r="26" spans="1:11" ht="105.75" customHeight="1">
      <c r="A26" s="29" t="s">
        <v>144</v>
      </c>
      <c r="B26" s="56" t="s">
        <v>35</v>
      </c>
      <c r="C26" s="56" t="s">
        <v>36</v>
      </c>
      <c r="D26" s="56">
        <v>89</v>
      </c>
      <c r="E26" s="56">
        <v>1</v>
      </c>
      <c r="F26" s="43" t="s">
        <v>138</v>
      </c>
      <c r="G26" s="56">
        <v>41120</v>
      </c>
      <c r="H26" s="43" t="s">
        <v>141</v>
      </c>
      <c r="I26" s="197">
        <f t="shared" ref="I26" si="12">I27</f>
        <v>0.7</v>
      </c>
      <c r="J26" s="238" t="e">
        <f>#REF!-#REF!</f>
        <v>#REF!</v>
      </c>
      <c r="K26" s="238" t="e">
        <f>#REF!-#REF!</f>
        <v>#REF!</v>
      </c>
    </row>
    <row r="27" spans="1:11" ht="40.5" customHeight="1">
      <c r="A27" s="29" t="s">
        <v>143</v>
      </c>
      <c r="B27" s="56" t="s">
        <v>35</v>
      </c>
      <c r="C27" s="56" t="s">
        <v>36</v>
      </c>
      <c r="D27" s="56">
        <v>89</v>
      </c>
      <c r="E27" s="56">
        <v>1</v>
      </c>
      <c r="F27" s="43" t="s">
        <v>138</v>
      </c>
      <c r="G27" s="56">
        <v>41120</v>
      </c>
      <c r="H27" s="43" t="s">
        <v>142</v>
      </c>
      <c r="I27" s="197">
        <v>0.7</v>
      </c>
      <c r="J27" s="238" t="e">
        <f>#REF!-#REF!</f>
        <v>#REF!</v>
      </c>
      <c r="K27" s="238" t="e">
        <f>#REF!-#REF!</f>
        <v>#REF!</v>
      </c>
    </row>
    <row r="28" spans="1:11" ht="39.75" customHeight="1">
      <c r="A28" s="29" t="s">
        <v>161</v>
      </c>
      <c r="B28" s="56" t="s">
        <v>35</v>
      </c>
      <c r="C28" s="56" t="s">
        <v>36</v>
      </c>
      <c r="D28" s="56">
        <v>89</v>
      </c>
      <c r="E28" s="56">
        <v>1</v>
      </c>
      <c r="F28" s="43" t="s">
        <v>138</v>
      </c>
      <c r="G28" s="56">
        <v>41120</v>
      </c>
      <c r="H28" s="43" t="s">
        <v>172</v>
      </c>
      <c r="I28" s="197">
        <f t="shared" ref="I28" si="13">I29</f>
        <v>173.9</v>
      </c>
      <c r="J28" s="238" t="e">
        <f>#REF!-#REF!</f>
        <v>#REF!</v>
      </c>
      <c r="K28" s="238" t="e">
        <f>#REF!-#REF!</f>
        <v>#REF!</v>
      </c>
    </row>
    <row r="29" spans="1:11" ht="37.5" customHeight="1">
      <c r="A29" s="44" t="s">
        <v>146</v>
      </c>
      <c r="B29" s="56" t="s">
        <v>35</v>
      </c>
      <c r="C29" s="56" t="s">
        <v>36</v>
      </c>
      <c r="D29" s="56">
        <v>89</v>
      </c>
      <c r="E29" s="56">
        <v>1</v>
      </c>
      <c r="F29" s="43" t="s">
        <v>138</v>
      </c>
      <c r="G29" s="56">
        <v>41120</v>
      </c>
      <c r="H29" s="43" t="s">
        <v>145</v>
      </c>
      <c r="I29" s="199">
        <v>173.9</v>
      </c>
      <c r="J29" s="238" t="e">
        <f>#REF!-#REF!</f>
        <v>#REF!</v>
      </c>
      <c r="K29" s="238" t="e">
        <f>#REF!-#REF!</f>
        <v>#REF!</v>
      </c>
    </row>
    <row r="30" spans="1:11" ht="37.5" customHeight="1">
      <c r="A30" s="66" t="s">
        <v>171</v>
      </c>
      <c r="B30" s="56" t="s">
        <v>35</v>
      </c>
      <c r="C30" s="56" t="s">
        <v>36</v>
      </c>
      <c r="D30" s="56">
        <v>89</v>
      </c>
      <c r="E30" s="56">
        <v>1</v>
      </c>
      <c r="F30" s="43" t="s">
        <v>138</v>
      </c>
      <c r="G30" s="56">
        <v>41120</v>
      </c>
      <c r="H30" s="43" t="s">
        <v>170</v>
      </c>
      <c r="I30" s="199">
        <f t="shared" ref="I30" si="14">I31</f>
        <v>102.7</v>
      </c>
      <c r="J30" s="238" t="e">
        <f>#REF!-#REF!</f>
        <v>#REF!</v>
      </c>
      <c r="K30" s="238" t="e">
        <f>#REF!-#REF!</f>
        <v>#REF!</v>
      </c>
    </row>
    <row r="31" spans="1:11" ht="37.5" customHeight="1">
      <c r="A31" s="66" t="s">
        <v>167</v>
      </c>
      <c r="B31" s="56" t="s">
        <v>35</v>
      </c>
      <c r="C31" s="56" t="s">
        <v>36</v>
      </c>
      <c r="D31" s="56">
        <v>89</v>
      </c>
      <c r="E31" s="56">
        <v>1</v>
      </c>
      <c r="F31" s="43" t="s">
        <v>138</v>
      </c>
      <c r="G31" s="56">
        <v>41120</v>
      </c>
      <c r="H31" s="43" t="s">
        <v>140</v>
      </c>
      <c r="I31" s="197">
        <v>102.7</v>
      </c>
      <c r="J31" s="238" t="e">
        <f>#REF!-#REF!</f>
        <v>#REF!</v>
      </c>
      <c r="K31" s="238" t="e">
        <f>#REF!-#REF!</f>
        <v>#REF!</v>
      </c>
    </row>
    <row r="32" spans="1:11" ht="89.25" customHeight="1">
      <c r="A32" s="200" t="s">
        <v>123</v>
      </c>
      <c r="B32" s="195" t="s">
        <v>35</v>
      </c>
      <c r="C32" s="195" t="s">
        <v>36</v>
      </c>
      <c r="D32" s="195"/>
      <c r="E32" s="194"/>
      <c r="F32" s="195"/>
      <c r="G32" s="194"/>
      <c r="H32" s="201"/>
      <c r="I32" s="202">
        <f t="shared" ref="I32:I34" si="15">I33</f>
        <v>1070.0999999999999</v>
      </c>
      <c r="J32" s="238" t="e">
        <f>#REF!-#REF!</f>
        <v>#REF!</v>
      </c>
      <c r="K32" s="238" t="e">
        <f>#REF!-#REF!</f>
        <v>#REF!</v>
      </c>
    </row>
    <row r="33" spans="1:11" s="110" customFormat="1" ht="37.5" customHeight="1">
      <c r="A33" s="111" t="s">
        <v>129</v>
      </c>
      <c r="B33" s="108" t="s">
        <v>35</v>
      </c>
      <c r="C33" s="108" t="s">
        <v>36</v>
      </c>
      <c r="D33" s="108">
        <v>89</v>
      </c>
      <c r="E33" s="109">
        <v>0</v>
      </c>
      <c r="F33" s="108"/>
      <c r="G33" s="109"/>
      <c r="H33" s="203"/>
      <c r="I33" s="204">
        <f t="shared" si="15"/>
        <v>1070.0999999999999</v>
      </c>
      <c r="J33" s="238" t="e">
        <f>#REF!-#REF!</f>
        <v>#REF!</v>
      </c>
      <c r="K33" s="238" t="e">
        <f>#REF!-#REF!</f>
        <v>#REF!</v>
      </c>
    </row>
    <row r="34" spans="1:11" s="110" customFormat="1" ht="37.5" customHeight="1">
      <c r="A34" s="111" t="s">
        <v>130</v>
      </c>
      <c r="B34" s="108" t="s">
        <v>35</v>
      </c>
      <c r="C34" s="108" t="s">
        <v>36</v>
      </c>
      <c r="D34" s="108">
        <v>89</v>
      </c>
      <c r="E34" s="109">
        <v>1</v>
      </c>
      <c r="F34" s="108"/>
      <c r="G34" s="109"/>
      <c r="H34" s="203"/>
      <c r="I34" s="204">
        <f t="shared" si="15"/>
        <v>1070.0999999999999</v>
      </c>
      <c r="J34" s="238" t="e">
        <f>#REF!-#REF!</f>
        <v>#REF!</v>
      </c>
      <c r="K34" s="238" t="e">
        <f>#REF!-#REF!</f>
        <v>#REF!</v>
      </c>
    </row>
    <row r="35" spans="1:11" s="110" customFormat="1" ht="60.75" customHeight="1">
      <c r="A35" s="116" t="s">
        <v>325</v>
      </c>
      <c r="B35" s="108" t="s">
        <v>35</v>
      </c>
      <c r="C35" s="108" t="s">
        <v>36</v>
      </c>
      <c r="D35" s="108">
        <v>89</v>
      </c>
      <c r="E35" s="109">
        <v>1</v>
      </c>
      <c r="F35" s="108" t="s">
        <v>138</v>
      </c>
      <c r="G35" s="109">
        <v>44203</v>
      </c>
      <c r="H35" s="203"/>
      <c r="I35" s="204">
        <f t="shared" ref="I35" si="16">I36+I38</f>
        <v>1070.0999999999999</v>
      </c>
      <c r="J35" s="238" t="e">
        <f>#REF!-#REF!</f>
        <v>#REF!</v>
      </c>
      <c r="K35" s="238" t="e">
        <f>#REF!-#REF!</f>
        <v>#REF!</v>
      </c>
    </row>
    <row r="36" spans="1:11" s="110" customFormat="1" ht="37.5" customHeight="1">
      <c r="A36" s="111" t="s">
        <v>144</v>
      </c>
      <c r="B36" s="108" t="s">
        <v>35</v>
      </c>
      <c r="C36" s="108" t="s">
        <v>36</v>
      </c>
      <c r="D36" s="108">
        <v>89</v>
      </c>
      <c r="E36" s="109">
        <v>1</v>
      </c>
      <c r="F36" s="108" t="s">
        <v>138</v>
      </c>
      <c r="G36" s="109">
        <v>44203</v>
      </c>
      <c r="H36" s="203" t="s">
        <v>141</v>
      </c>
      <c r="I36" s="204">
        <f t="shared" ref="I36" si="17">I37</f>
        <v>644.6</v>
      </c>
      <c r="J36" s="238" t="e">
        <f>#REF!-#REF!</f>
        <v>#REF!</v>
      </c>
      <c r="K36" s="238" t="e">
        <f>#REF!-#REF!</f>
        <v>#REF!</v>
      </c>
    </row>
    <row r="37" spans="1:11" s="110" customFormat="1" ht="37.5" customHeight="1">
      <c r="A37" s="111" t="s">
        <v>143</v>
      </c>
      <c r="B37" s="108" t="s">
        <v>35</v>
      </c>
      <c r="C37" s="108" t="s">
        <v>36</v>
      </c>
      <c r="D37" s="108">
        <v>89</v>
      </c>
      <c r="E37" s="109">
        <v>1</v>
      </c>
      <c r="F37" s="108" t="s">
        <v>138</v>
      </c>
      <c r="G37" s="109">
        <v>44203</v>
      </c>
      <c r="H37" s="203" t="s">
        <v>142</v>
      </c>
      <c r="I37" s="204">
        <v>644.6</v>
      </c>
      <c r="J37" s="238" t="e">
        <f>#REF!-#REF!</f>
        <v>#REF!</v>
      </c>
      <c r="K37" s="238" t="e">
        <f>#REF!-#REF!</f>
        <v>#REF!</v>
      </c>
    </row>
    <row r="38" spans="1:11" s="110" customFormat="1" ht="37.5" customHeight="1">
      <c r="A38" s="111" t="s">
        <v>161</v>
      </c>
      <c r="B38" s="108" t="s">
        <v>35</v>
      </c>
      <c r="C38" s="108" t="s">
        <v>36</v>
      </c>
      <c r="D38" s="108">
        <v>89</v>
      </c>
      <c r="E38" s="109">
        <v>1</v>
      </c>
      <c r="F38" s="108" t="s">
        <v>138</v>
      </c>
      <c r="G38" s="109">
        <v>44203</v>
      </c>
      <c r="H38" s="203" t="s">
        <v>172</v>
      </c>
      <c r="I38" s="204">
        <f>I39</f>
        <v>425.5</v>
      </c>
      <c r="J38" s="238" t="e">
        <f>#REF!-#REF!</f>
        <v>#REF!</v>
      </c>
      <c r="K38" s="238" t="e">
        <f>#REF!-#REF!</f>
        <v>#REF!</v>
      </c>
    </row>
    <row r="39" spans="1:11" s="110" customFormat="1" ht="37.5" customHeight="1">
      <c r="A39" s="111" t="s">
        <v>146</v>
      </c>
      <c r="B39" s="108" t="s">
        <v>35</v>
      </c>
      <c r="C39" s="108" t="s">
        <v>36</v>
      </c>
      <c r="D39" s="108">
        <v>89</v>
      </c>
      <c r="E39" s="109">
        <v>1</v>
      </c>
      <c r="F39" s="108" t="s">
        <v>138</v>
      </c>
      <c r="G39" s="109">
        <v>44203</v>
      </c>
      <c r="H39" s="203" t="s">
        <v>145</v>
      </c>
      <c r="I39" s="204">
        <v>425.5</v>
      </c>
      <c r="J39" s="238" t="e">
        <f>#REF!-#REF!</f>
        <v>#REF!</v>
      </c>
      <c r="K39" s="238" t="e">
        <f>#REF!-#REF!</f>
        <v>#REF!</v>
      </c>
    </row>
    <row r="40" spans="1:11" ht="66" customHeight="1">
      <c r="A40" s="205" t="s">
        <v>147</v>
      </c>
      <c r="B40" s="194" t="s">
        <v>35</v>
      </c>
      <c r="C40" s="194" t="s">
        <v>36</v>
      </c>
      <c r="D40" s="108">
        <v>89</v>
      </c>
      <c r="E40" s="109">
        <v>1</v>
      </c>
      <c r="F40" s="108" t="s">
        <v>138</v>
      </c>
      <c r="G40" s="195">
        <v>77150</v>
      </c>
      <c r="H40" s="194"/>
      <c r="I40" s="196">
        <f t="shared" ref="I40:I41" si="18">I41</f>
        <v>0.3</v>
      </c>
      <c r="J40" s="238" t="e">
        <f>#REF!-#REF!</f>
        <v>#REF!</v>
      </c>
      <c r="K40" s="238" t="e">
        <f>#REF!-#REF!</f>
        <v>#REF!</v>
      </c>
    </row>
    <row r="41" spans="1:11" ht="34.5" customHeight="1">
      <c r="A41" s="29" t="s">
        <v>161</v>
      </c>
      <c r="B41" s="43" t="s">
        <v>35</v>
      </c>
      <c r="C41" s="43" t="s">
        <v>36</v>
      </c>
      <c r="D41" s="108">
        <v>89</v>
      </c>
      <c r="E41" s="109">
        <v>1</v>
      </c>
      <c r="F41" s="108" t="s">
        <v>138</v>
      </c>
      <c r="G41" s="56">
        <v>77150</v>
      </c>
      <c r="H41" s="43" t="s">
        <v>172</v>
      </c>
      <c r="I41" s="197">
        <f t="shared" si="18"/>
        <v>0.3</v>
      </c>
      <c r="J41" s="238" t="e">
        <f>#REF!-#REF!</f>
        <v>#REF!</v>
      </c>
      <c r="K41" s="238" t="e">
        <f>#REF!-#REF!</f>
        <v>#REF!</v>
      </c>
    </row>
    <row r="42" spans="1:11" ht="42.75" customHeight="1">
      <c r="A42" s="44" t="s">
        <v>146</v>
      </c>
      <c r="B42" s="43" t="s">
        <v>35</v>
      </c>
      <c r="C42" s="43" t="s">
        <v>36</v>
      </c>
      <c r="D42" s="108">
        <v>89</v>
      </c>
      <c r="E42" s="109">
        <v>1</v>
      </c>
      <c r="F42" s="108" t="s">
        <v>138</v>
      </c>
      <c r="G42" s="56">
        <v>77150</v>
      </c>
      <c r="H42" s="43" t="s">
        <v>145</v>
      </c>
      <c r="I42" s="206">
        <v>0.3</v>
      </c>
      <c r="J42" s="238" t="e">
        <f>#REF!-#REF!</f>
        <v>#REF!</v>
      </c>
      <c r="K42" s="238" t="e">
        <f>#REF!-#REF!</f>
        <v>#REF!</v>
      </c>
    </row>
    <row r="43" spans="1:11" ht="18.75" customHeight="1">
      <c r="A43" s="103" t="s">
        <v>128</v>
      </c>
      <c r="B43" s="106" t="s">
        <v>35</v>
      </c>
      <c r="C43" s="114">
        <v>11</v>
      </c>
      <c r="D43" s="114"/>
      <c r="E43" s="114"/>
      <c r="F43" s="115"/>
      <c r="G43" s="114"/>
      <c r="H43" s="104"/>
      <c r="I43" s="207">
        <f t="shared" ref="I43:I46" si="19">I44</f>
        <v>20</v>
      </c>
      <c r="J43" s="238" t="e">
        <f>#REF!-#REF!</f>
        <v>#REF!</v>
      </c>
      <c r="K43" s="238" t="e">
        <f>#REF!-#REF!</f>
        <v>#REF!</v>
      </c>
    </row>
    <row r="44" spans="1:11" ht="18.75" customHeight="1">
      <c r="A44" s="35" t="s">
        <v>129</v>
      </c>
      <c r="B44" s="56" t="s">
        <v>35</v>
      </c>
      <c r="C44" s="36">
        <v>11</v>
      </c>
      <c r="D44" s="36">
        <v>89</v>
      </c>
      <c r="E44" s="36">
        <v>0</v>
      </c>
      <c r="F44" s="46"/>
      <c r="G44" s="36"/>
      <c r="H44" s="43"/>
      <c r="I44" s="197">
        <f t="shared" si="19"/>
        <v>20</v>
      </c>
      <c r="J44" s="238" t="e">
        <f>#REF!-#REF!</f>
        <v>#REF!</v>
      </c>
      <c r="K44" s="238" t="e">
        <f>#REF!-#REF!</f>
        <v>#REF!</v>
      </c>
    </row>
    <row r="45" spans="1:11" ht="57" customHeight="1">
      <c r="A45" s="35" t="s">
        <v>130</v>
      </c>
      <c r="B45" s="56" t="s">
        <v>35</v>
      </c>
      <c r="C45" s="36">
        <v>11</v>
      </c>
      <c r="D45" s="36">
        <v>89</v>
      </c>
      <c r="E45" s="36">
        <v>1</v>
      </c>
      <c r="F45" s="46" t="s">
        <v>138</v>
      </c>
      <c r="G45" s="36"/>
      <c r="H45" s="43"/>
      <c r="I45" s="197">
        <f t="shared" si="19"/>
        <v>20</v>
      </c>
      <c r="J45" s="238" t="e">
        <f>#REF!-#REF!</f>
        <v>#REF!</v>
      </c>
      <c r="K45" s="238" t="e">
        <f>#REF!-#REF!</f>
        <v>#REF!</v>
      </c>
    </row>
    <row r="46" spans="1:11" ht="26.25" customHeight="1">
      <c r="A46" s="35" t="s">
        <v>148</v>
      </c>
      <c r="B46" s="56" t="s">
        <v>35</v>
      </c>
      <c r="C46" s="36">
        <v>11</v>
      </c>
      <c r="D46" s="36">
        <v>89</v>
      </c>
      <c r="E46" s="36">
        <v>1</v>
      </c>
      <c r="F46" s="46" t="s">
        <v>138</v>
      </c>
      <c r="G46" s="36">
        <v>41180</v>
      </c>
      <c r="H46" s="43"/>
      <c r="I46" s="197">
        <f t="shared" si="19"/>
        <v>20</v>
      </c>
      <c r="J46" s="238" t="e">
        <f>#REF!-#REF!</f>
        <v>#REF!</v>
      </c>
      <c r="K46" s="238" t="e">
        <f>#REF!-#REF!</f>
        <v>#REF!</v>
      </c>
    </row>
    <row r="47" spans="1:11" ht="18.75" customHeight="1">
      <c r="A47" s="35" t="s">
        <v>131</v>
      </c>
      <c r="B47" s="56" t="s">
        <v>35</v>
      </c>
      <c r="C47" s="36">
        <v>11</v>
      </c>
      <c r="D47" s="36">
        <v>89</v>
      </c>
      <c r="E47" s="36">
        <v>1</v>
      </c>
      <c r="F47" s="46" t="s">
        <v>138</v>
      </c>
      <c r="G47" s="36">
        <v>41180</v>
      </c>
      <c r="H47" s="43" t="s">
        <v>66</v>
      </c>
      <c r="I47" s="199">
        <v>20</v>
      </c>
      <c r="J47" s="238" t="e">
        <f>#REF!-#REF!</f>
        <v>#REF!</v>
      </c>
      <c r="K47" s="238" t="e">
        <f>#REF!-#REF!</f>
        <v>#REF!</v>
      </c>
    </row>
    <row r="48" spans="1:11" ht="18.75" customHeight="1">
      <c r="A48" s="120" t="s">
        <v>149</v>
      </c>
      <c r="B48" s="104" t="s">
        <v>35</v>
      </c>
      <c r="C48" s="104" t="s">
        <v>47</v>
      </c>
      <c r="D48" s="104"/>
      <c r="E48" s="104"/>
      <c r="F48" s="104"/>
      <c r="G48" s="104"/>
      <c r="H48" s="104"/>
      <c r="I48" s="207">
        <f t="shared" ref="I48:I53" si="20">I49</f>
        <v>10</v>
      </c>
      <c r="J48" s="238" t="e">
        <f>#REF!-#REF!</f>
        <v>#REF!</v>
      </c>
      <c r="K48" s="238" t="e">
        <f>#REF!-#REF!</f>
        <v>#REF!</v>
      </c>
    </row>
    <row r="49" spans="1:11" ht="35.25" customHeight="1">
      <c r="A49" s="49" t="s">
        <v>129</v>
      </c>
      <c r="B49" s="43" t="s">
        <v>35</v>
      </c>
      <c r="C49" s="43" t="s">
        <v>47</v>
      </c>
      <c r="D49" s="43" t="s">
        <v>136</v>
      </c>
      <c r="E49" s="43" t="s">
        <v>137</v>
      </c>
      <c r="F49" s="43"/>
      <c r="G49" s="43"/>
      <c r="H49" s="43"/>
      <c r="I49" s="197">
        <f t="shared" si="20"/>
        <v>10</v>
      </c>
      <c r="J49" s="238" t="e">
        <f>#REF!-#REF!</f>
        <v>#REF!</v>
      </c>
      <c r="K49" s="238" t="e">
        <f>#REF!-#REF!</f>
        <v>#REF!</v>
      </c>
    </row>
    <row r="50" spans="1:11" ht="48" customHeight="1">
      <c r="A50" s="45" t="s">
        <v>130</v>
      </c>
      <c r="B50" s="43" t="s">
        <v>35</v>
      </c>
      <c r="C50" s="43" t="s">
        <v>47</v>
      </c>
      <c r="D50" s="43" t="s">
        <v>136</v>
      </c>
      <c r="E50" s="43" t="s">
        <v>56</v>
      </c>
      <c r="F50" s="43"/>
      <c r="G50" s="43"/>
      <c r="H50" s="43"/>
      <c r="I50" s="197">
        <f t="shared" si="20"/>
        <v>10</v>
      </c>
      <c r="J50" s="238" t="e">
        <f>#REF!-#REF!</f>
        <v>#REF!</v>
      </c>
      <c r="K50" s="238" t="e">
        <f>#REF!-#REF!</f>
        <v>#REF!</v>
      </c>
    </row>
    <row r="51" spans="1:11" ht="18.75" customHeight="1">
      <c r="A51" s="29" t="s">
        <v>124</v>
      </c>
      <c r="B51" s="43" t="s">
        <v>35</v>
      </c>
      <c r="C51" s="43" t="s">
        <v>47</v>
      </c>
      <c r="D51" s="43" t="s">
        <v>136</v>
      </c>
      <c r="E51" s="43" t="s">
        <v>56</v>
      </c>
      <c r="F51" s="43" t="s">
        <v>138</v>
      </c>
      <c r="G51" s="43" t="s">
        <v>150</v>
      </c>
      <c r="H51" s="43"/>
      <c r="I51" s="197">
        <f t="shared" si="20"/>
        <v>10</v>
      </c>
      <c r="J51" s="238" t="e">
        <f>#REF!-#REF!</f>
        <v>#REF!</v>
      </c>
      <c r="K51" s="238" t="e">
        <f>#REF!-#REF!</f>
        <v>#REF!</v>
      </c>
    </row>
    <row r="52" spans="1:11" ht="29.25" customHeight="1">
      <c r="A52" s="208" t="s">
        <v>307</v>
      </c>
      <c r="B52" s="43" t="s">
        <v>35</v>
      </c>
      <c r="C52" s="43" t="s">
        <v>47</v>
      </c>
      <c r="D52" s="43" t="s">
        <v>136</v>
      </c>
      <c r="E52" s="43" t="s">
        <v>56</v>
      </c>
      <c r="F52" s="43" t="s">
        <v>138</v>
      </c>
      <c r="G52" s="43" t="s">
        <v>151</v>
      </c>
      <c r="H52" s="43"/>
      <c r="I52" s="197">
        <f t="shared" si="20"/>
        <v>10</v>
      </c>
      <c r="J52" s="238" t="e">
        <f>#REF!-#REF!</f>
        <v>#REF!</v>
      </c>
      <c r="K52" s="238" t="e">
        <f>#REF!-#REF!</f>
        <v>#REF!</v>
      </c>
    </row>
    <row r="53" spans="1:11" ht="33.75" customHeight="1">
      <c r="A53" s="29" t="s">
        <v>161</v>
      </c>
      <c r="B53" s="43" t="s">
        <v>35</v>
      </c>
      <c r="C53" s="43" t="s">
        <v>47</v>
      </c>
      <c r="D53" s="43" t="s">
        <v>136</v>
      </c>
      <c r="E53" s="43" t="s">
        <v>56</v>
      </c>
      <c r="F53" s="43" t="s">
        <v>138</v>
      </c>
      <c r="G53" s="43" t="s">
        <v>151</v>
      </c>
      <c r="H53" s="43" t="s">
        <v>172</v>
      </c>
      <c r="I53" s="197">
        <f t="shared" si="20"/>
        <v>10</v>
      </c>
      <c r="J53" s="238" t="e">
        <f>#REF!-#REF!</f>
        <v>#REF!</v>
      </c>
      <c r="K53" s="238" t="e">
        <f>#REF!-#REF!</f>
        <v>#REF!</v>
      </c>
    </row>
    <row r="54" spans="1:11" ht="43.5" customHeight="1">
      <c r="A54" s="44" t="s">
        <v>146</v>
      </c>
      <c r="B54" s="43" t="s">
        <v>35</v>
      </c>
      <c r="C54" s="43" t="s">
        <v>47</v>
      </c>
      <c r="D54" s="43" t="s">
        <v>136</v>
      </c>
      <c r="E54" s="43" t="s">
        <v>56</v>
      </c>
      <c r="F54" s="43" t="s">
        <v>138</v>
      </c>
      <c r="G54" s="43" t="s">
        <v>151</v>
      </c>
      <c r="H54" s="43" t="s">
        <v>145</v>
      </c>
      <c r="I54" s="199">
        <v>10</v>
      </c>
      <c r="J54" s="238" t="e">
        <f>#REF!-#REF!</f>
        <v>#REF!</v>
      </c>
      <c r="K54" s="238" t="e">
        <f>#REF!-#REF!</f>
        <v>#REF!</v>
      </c>
    </row>
    <row r="55" spans="1:11" ht="18.75">
      <c r="A55" s="121" t="s">
        <v>37</v>
      </c>
      <c r="B55" s="113" t="s">
        <v>38</v>
      </c>
      <c r="C55" s="113"/>
      <c r="D55" s="113"/>
      <c r="E55" s="113"/>
      <c r="F55" s="113"/>
      <c r="G55" s="113"/>
      <c r="H55" s="113"/>
      <c r="I55" s="209">
        <f t="shared" ref="I55" si="21">I56</f>
        <v>78.7</v>
      </c>
      <c r="J55" s="238" t="e">
        <f>#REF!-#REF!</f>
        <v>#REF!</v>
      </c>
      <c r="K55" s="238" t="e">
        <f>#REF!-#REF!</f>
        <v>#REF!</v>
      </c>
    </row>
    <row r="56" spans="1:11" ht="18.75">
      <c r="A56" s="69" t="s">
        <v>176</v>
      </c>
      <c r="B56" s="54" t="s">
        <v>38</v>
      </c>
      <c r="C56" s="54" t="s">
        <v>45</v>
      </c>
      <c r="D56" s="54"/>
      <c r="E56" s="54"/>
      <c r="F56" s="54"/>
      <c r="G56" s="54"/>
      <c r="H56" s="54"/>
      <c r="I56" s="210">
        <f t="shared" ref="I56" si="22">I59</f>
        <v>78.7</v>
      </c>
      <c r="J56" s="238" t="e">
        <f>#REF!-#REF!</f>
        <v>#REF!</v>
      </c>
      <c r="K56" s="238" t="e">
        <f>#REF!-#REF!</f>
        <v>#REF!</v>
      </c>
    </row>
    <row r="57" spans="1:11" ht="37.5">
      <c r="A57" s="35" t="s">
        <v>129</v>
      </c>
      <c r="B57" s="54" t="s">
        <v>38</v>
      </c>
      <c r="C57" s="54" t="s">
        <v>45</v>
      </c>
      <c r="D57" s="36">
        <v>89</v>
      </c>
      <c r="E57" s="36">
        <v>0</v>
      </c>
      <c r="F57" s="46"/>
      <c r="G57" s="54"/>
      <c r="H57" s="54"/>
      <c r="I57" s="210">
        <f t="shared" ref="I57:I58" si="23">I58</f>
        <v>78.7</v>
      </c>
      <c r="J57" s="238" t="e">
        <f>#REF!-#REF!</f>
        <v>#REF!</v>
      </c>
      <c r="K57" s="238" t="e">
        <f>#REF!-#REF!</f>
        <v>#REF!</v>
      </c>
    </row>
    <row r="58" spans="1:11" ht="56.25">
      <c r="A58" s="35" t="s">
        <v>130</v>
      </c>
      <c r="B58" s="54" t="s">
        <v>38</v>
      </c>
      <c r="C58" s="54" t="s">
        <v>45</v>
      </c>
      <c r="D58" s="36">
        <v>89</v>
      </c>
      <c r="E58" s="36">
        <v>1</v>
      </c>
      <c r="F58" s="46" t="s">
        <v>138</v>
      </c>
      <c r="G58" s="54"/>
      <c r="H58" s="54"/>
      <c r="I58" s="210">
        <f t="shared" si="23"/>
        <v>78.7</v>
      </c>
      <c r="J58" s="238" t="e">
        <f>#REF!-#REF!</f>
        <v>#REF!</v>
      </c>
      <c r="K58" s="238" t="e">
        <f>#REF!-#REF!</f>
        <v>#REF!</v>
      </c>
    </row>
    <row r="59" spans="1:11" ht="37.5">
      <c r="A59" s="69" t="s">
        <v>39</v>
      </c>
      <c r="B59" s="54" t="s">
        <v>38</v>
      </c>
      <c r="C59" s="54" t="s">
        <v>38</v>
      </c>
      <c r="D59" s="36">
        <v>89</v>
      </c>
      <c r="E59" s="36">
        <v>1</v>
      </c>
      <c r="F59" s="46" t="s">
        <v>138</v>
      </c>
      <c r="G59" s="46" t="s">
        <v>138</v>
      </c>
      <c r="H59" s="54"/>
      <c r="I59" s="210">
        <f t="shared" ref="I59" si="24">I60+I62</f>
        <v>78.7</v>
      </c>
      <c r="J59" s="238" t="e">
        <f>#REF!-#REF!</f>
        <v>#REF!</v>
      </c>
      <c r="K59" s="238" t="e">
        <f>#REF!-#REF!</f>
        <v>#REF!</v>
      </c>
    </row>
    <row r="60" spans="1:11" ht="55.5" customHeight="1">
      <c r="A60" s="38" t="s">
        <v>144</v>
      </c>
      <c r="B60" s="54" t="s">
        <v>38</v>
      </c>
      <c r="C60" s="54" t="s">
        <v>45</v>
      </c>
      <c r="D60" s="36">
        <v>89</v>
      </c>
      <c r="E60" s="36">
        <v>1</v>
      </c>
      <c r="F60" s="46" t="s">
        <v>138</v>
      </c>
      <c r="G60" s="54" t="s">
        <v>152</v>
      </c>
      <c r="H60" s="54" t="s">
        <v>141</v>
      </c>
      <c r="I60" s="210">
        <f t="shared" ref="I60" si="25">I61</f>
        <v>77.7</v>
      </c>
      <c r="J60" s="238" t="e">
        <f>#REF!-#REF!</f>
        <v>#REF!</v>
      </c>
      <c r="K60" s="238" t="e">
        <f>#REF!-#REF!</f>
        <v>#REF!</v>
      </c>
    </row>
    <row r="61" spans="1:11" ht="49.5" customHeight="1">
      <c r="A61" s="29" t="s">
        <v>143</v>
      </c>
      <c r="B61" s="54" t="s">
        <v>38</v>
      </c>
      <c r="C61" s="54" t="s">
        <v>45</v>
      </c>
      <c r="D61" s="36">
        <v>89</v>
      </c>
      <c r="E61" s="36">
        <v>1</v>
      </c>
      <c r="F61" s="46" t="s">
        <v>138</v>
      </c>
      <c r="G61" s="54" t="s">
        <v>152</v>
      </c>
      <c r="H61" s="54" t="s">
        <v>142</v>
      </c>
      <c r="I61" s="211">
        <v>77.7</v>
      </c>
      <c r="J61" s="238" t="e">
        <f>#REF!-#REF!</f>
        <v>#REF!</v>
      </c>
      <c r="K61" s="238" t="e">
        <f>#REF!-#REF!</f>
        <v>#REF!</v>
      </c>
    </row>
    <row r="62" spans="1:11" ht="37.5">
      <c r="A62" s="29" t="s">
        <v>161</v>
      </c>
      <c r="B62" s="54" t="s">
        <v>38</v>
      </c>
      <c r="C62" s="54" t="s">
        <v>45</v>
      </c>
      <c r="D62" s="36">
        <v>89</v>
      </c>
      <c r="E62" s="36">
        <v>1</v>
      </c>
      <c r="F62" s="46" t="s">
        <v>138</v>
      </c>
      <c r="G62" s="54" t="s">
        <v>152</v>
      </c>
      <c r="H62" s="54" t="s">
        <v>172</v>
      </c>
      <c r="I62" s="210">
        <f t="shared" ref="I62" si="26">I63</f>
        <v>1</v>
      </c>
      <c r="J62" s="238" t="e">
        <f>#REF!-#REF!</f>
        <v>#REF!</v>
      </c>
      <c r="K62" s="238" t="e">
        <f>#REF!-#REF!</f>
        <v>#REF!</v>
      </c>
    </row>
    <row r="63" spans="1:11" ht="37.5">
      <c r="A63" s="44" t="s">
        <v>146</v>
      </c>
      <c r="B63" s="54" t="s">
        <v>38</v>
      </c>
      <c r="C63" s="54" t="s">
        <v>45</v>
      </c>
      <c r="D63" s="36">
        <v>89</v>
      </c>
      <c r="E63" s="36">
        <v>1</v>
      </c>
      <c r="F63" s="46" t="s">
        <v>138</v>
      </c>
      <c r="G63" s="54" t="s">
        <v>152</v>
      </c>
      <c r="H63" s="54" t="s">
        <v>145</v>
      </c>
      <c r="I63" s="211">
        <v>1</v>
      </c>
      <c r="J63" s="238" t="e">
        <f>#REF!-#REF!</f>
        <v>#REF!</v>
      </c>
      <c r="K63" s="238" t="e">
        <f>#REF!-#REF!</f>
        <v>#REF!</v>
      </c>
    </row>
    <row r="64" spans="1:11" ht="18.75">
      <c r="A64" s="212" t="s">
        <v>132</v>
      </c>
      <c r="B64" s="213" t="s">
        <v>36</v>
      </c>
      <c r="C64" s="213"/>
      <c r="D64" s="213"/>
      <c r="E64" s="213"/>
      <c r="F64" s="213"/>
      <c r="G64" s="213"/>
      <c r="H64" s="213"/>
      <c r="I64" s="214">
        <f t="shared" ref="I64" si="27">I65</f>
        <v>1352.2</v>
      </c>
      <c r="J64" s="238" t="e">
        <f>#REF!-#REF!</f>
        <v>#REF!</v>
      </c>
      <c r="K64" s="238" t="e">
        <f>#REF!-#REF!</f>
        <v>#REF!</v>
      </c>
    </row>
    <row r="65" spans="1:11" ht="18.75">
      <c r="A65" s="31" t="s">
        <v>133</v>
      </c>
      <c r="B65" s="54" t="s">
        <v>36</v>
      </c>
      <c r="C65" s="54" t="s">
        <v>134</v>
      </c>
      <c r="D65" s="54"/>
      <c r="E65" s="54"/>
      <c r="F65" s="54"/>
      <c r="G65" s="54"/>
      <c r="H65" s="54"/>
      <c r="I65" s="210">
        <f t="shared" ref="I65" si="28">I68</f>
        <v>1352.2</v>
      </c>
      <c r="J65" s="238" t="e">
        <f>#REF!-#REF!</f>
        <v>#REF!</v>
      </c>
      <c r="K65" s="238" t="e">
        <f>#REF!-#REF!</f>
        <v>#REF!</v>
      </c>
    </row>
    <row r="66" spans="1:11" ht="37.5">
      <c r="A66" s="35" t="s">
        <v>129</v>
      </c>
      <c r="B66" s="54" t="s">
        <v>36</v>
      </c>
      <c r="C66" s="54" t="s">
        <v>134</v>
      </c>
      <c r="D66" s="36">
        <v>89</v>
      </c>
      <c r="E66" s="36">
        <v>0</v>
      </c>
      <c r="F66" s="46"/>
      <c r="G66" s="54"/>
      <c r="H66" s="54"/>
      <c r="I66" s="210">
        <f t="shared" ref="I66" si="29">I70</f>
        <v>1352.2</v>
      </c>
      <c r="J66" s="238" t="e">
        <f>#REF!-#REF!</f>
        <v>#REF!</v>
      </c>
      <c r="K66" s="238" t="e">
        <f>#REF!-#REF!</f>
        <v>#REF!</v>
      </c>
    </row>
    <row r="67" spans="1:11" ht="56.25">
      <c r="A67" s="35" t="s">
        <v>130</v>
      </c>
      <c r="B67" s="54" t="s">
        <v>36</v>
      </c>
      <c r="C67" s="54" t="s">
        <v>134</v>
      </c>
      <c r="D67" s="36">
        <v>89</v>
      </c>
      <c r="E67" s="36">
        <v>1</v>
      </c>
      <c r="F67" s="46" t="s">
        <v>138</v>
      </c>
      <c r="G67" s="54"/>
      <c r="H67" s="54"/>
      <c r="I67" s="210">
        <f t="shared" ref="I67" si="30">I70</f>
        <v>1352.2</v>
      </c>
      <c r="J67" s="238" t="e">
        <f>#REF!-#REF!</f>
        <v>#REF!</v>
      </c>
      <c r="K67" s="238" t="e">
        <f>#REF!-#REF!</f>
        <v>#REF!</v>
      </c>
    </row>
    <row r="68" spans="1:11" ht="141.75">
      <c r="A68" s="91" t="s">
        <v>154</v>
      </c>
      <c r="B68" s="54" t="s">
        <v>36</v>
      </c>
      <c r="C68" s="54" t="s">
        <v>134</v>
      </c>
      <c r="D68" s="36">
        <v>89</v>
      </c>
      <c r="E68" s="36">
        <v>1</v>
      </c>
      <c r="F68" s="46" t="s">
        <v>138</v>
      </c>
      <c r="G68" s="54" t="s">
        <v>153</v>
      </c>
      <c r="H68" s="54"/>
      <c r="I68" s="210">
        <f t="shared" ref="I68:I69" si="31">I69</f>
        <v>1352.2</v>
      </c>
      <c r="J68" s="238" t="e">
        <f>#REF!-#REF!</f>
        <v>#REF!</v>
      </c>
      <c r="K68" s="238" t="e">
        <f>#REF!-#REF!</f>
        <v>#REF!</v>
      </c>
    </row>
    <row r="69" spans="1:11" ht="37.5">
      <c r="A69" s="29" t="s">
        <v>161</v>
      </c>
      <c r="B69" s="54" t="s">
        <v>36</v>
      </c>
      <c r="C69" s="54" t="s">
        <v>134</v>
      </c>
      <c r="D69" s="36">
        <v>89</v>
      </c>
      <c r="E69" s="36">
        <v>1</v>
      </c>
      <c r="F69" s="46" t="s">
        <v>138</v>
      </c>
      <c r="G69" s="54" t="s">
        <v>153</v>
      </c>
      <c r="H69" s="54" t="s">
        <v>172</v>
      </c>
      <c r="I69" s="210">
        <f t="shared" si="31"/>
        <v>1352.2</v>
      </c>
      <c r="J69" s="238" t="e">
        <f>#REF!-#REF!</f>
        <v>#REF!</v>
      </c>
      <c r="K69" s="238" t="e">
        <f>#REF!-#REF!</f>
        <v>#REF!</v>
      </c>
    </row>
    <row r="70" spans="1:11" ht="37.5">
      <c r="A70" s="44" t="s">
        <v>146</v>
      </c>
      <c r="B70" s="54" t="s">
        <v>36</v>
      </c>
      <c r="C70" s="54" t="s">
        <v>134</v>
      </c>
      <c r="D70" s="36">
        <v>89</v>
      </c>
      <c r="E70" s="36">
        <v>1</v>
      </c>
      <c r="F70" s="46" t="s">
        <v>138</v>
      </c>
      <c r="G70" s="54" t="s">
        <v>153</v>
      </c>
      <c r="H70" s="54" t="s">
        <v>145</v>
      </c>
      <c r="I70" s="158">
        <v>1352.2</v>
      </c>
      <c r="J70" s="238" t="e">
        <f>#REF!-#REF!</f>
        <v>#REF!</v>
      </c>
      <c r="K70" s="238" t="e">
        <f>#REF!-#REF!</f>
        <v>#REF!</v>
      </c>
    </row>
    <row r="71" spans="1:11" ht="18.75">
      <c r="A71" s="215" t="s">
        <v>41</v>
      </c>
      <c r="B71" s="216" t="s">
        <v>40</v>
      </c>
      <c r="C71" s="216"/>
      <c r="D71" s="216"/>
      <c r="E71" s="216"/>
      <c r="F71" s="216"/>
      <c r="G71" s="216"/>
      <c r="H71" s="216"/>
      <c r="I71" s="217">
        <f t="shared" ref="I71" si="32">I72+I78+I81</f>
        <v>408.4</v>
      </c>
      <c r="J71" s="238" t="e">
        <f>#REF!-#REF!</f>
        <v>#REF!</v>
      </c>
      <c r="K71" s="238" t="e">
        <f>#REF!-#REF!</f>
        <v>#REF!</v>
      </c>
    </row>
    <row r="72" spans="1:11" ht="18.75">
      <c r="A72" s="218" t="s">
        <v>116</v>
      </c>
      <c r="B72" s="219" t="s">
        <v>40</v>
      </c>
      <c r="C72" s="219" t="s">
        <v>45</v>
      </c>
      <c r="D72" s="219"/>
      <c r="E72" s="219"/>
      <c r="F72" s="219"/>
      <c r="G72" s="219"/>
      <c r="H72" s="219"/>
      <c r="I72" s="220">
        <f t="shared" ref="I72:I76" si="33">I73</f>
        <v>200</v>
      </c>
      <c r="J72" s="238" t="e">
        <f>#REF!-#REF!</f>
        <v>#REF!</v>
      </c>
      <c r="K72" s="238" t="e">
        <f>#REF!-#REF!</f>
        <v>#REF!</v>
      </c>
    </row>
    <row r="73" spans="1:11" ht="37.5">
      <c r="A73" s="49" t="s">
        <v>129</v>
      </c>
      <c r="B73" s="60" t="s">
        <v>40</v>
      </c>
      <c r="C73" s="60" t="s">
        <v>45</v>
      </c>
      <c r="D73" s="43" t="s">
        <v>136</v>
      </c>
      <c r="E73" s="43" t="s">
        <v>137</v>
      </c>
      <c r="F73" s="54"/>
      <c r="G73" s="54"/>
      <c r="H73" s="54"/>
      <c r="I73" s="189">
        <f t="shared" si="33"/>
        <v>200</v>
      </c>
      <c r="J73" s="238" t="e">
        <f>#REF!-#REF!</f>
        <v>#REF!</v>
      </c>
      <c r="K73" s="238" t="e">
        <f>#REF!-#REF!</f>
        <v>#REF!</v>
      </c>
    </row>
    <row r="74" spans="1:11" ht="56.25">
      <c r="A74" s="45" t="s">
        <v>130</v>
      </c>
      <c r="B74" s="60" t="s">
        <v>40</v>
      </c>
      <c r="C74" s="60" t="s">
        <v>45</v>
      </c>
      <c r="D74" s="43" t="s">
        <v>136</v>
      </c>
      <c r="E74" s="43" t="s">
        <v>56</v>
      </c>
      <c r="F74" s="54"/>
      <c r="G74" s="54"/>
      <c r="H74" s="54"/>
      <c r="I74" s="189">
        <f t="shared" si="33"/>
        <v>200</v>
      </c>
      <c r="J74" s="238" t="e">
        <f>#REF!-#REF!</f>
        <v>#REF!</v>
      </c>
      <c r="K74" s="238" t="e">
        <f>#REF!-#REF!</f>
        <v>#REF!</v>
      </c>
    </row>
    <row r="75" spans="1:11" ht="18.75">
      <c r="A75" s="48" t="s">
        <v>46</v>
      </c>
      <c r="B75" s="54" t="s">
        <v>40</v>
      </c>
      <c r="C75" s="54" t="s">
        <v>45</v>
      </c>
      <c r="D75" s="54" t="s">
        <v>136</v>
      </c>
      <c r="E75" s="54" t="s">
        <v>56</v>
      </c>
      <c r="F75" s="54" t="s">
        <v>138</v>
      </c>
      <c r="G75" s="54" t="s">
        <v>155</v>
      </c>
      <c r="H75" s="54"/>
      <c r="I75" s="210">
        <f t="shared" si="33"/>
        <v>200</v>
      </c>
      <c r="J75" s="238" t="e">
        <f>#REF!-#REF!</f>
        <v>#REF!</v>
      </c>
      <c r="K75" s="238" t="e">
        <f>#REF!-#REF!</f>
        <v>#REF!</v>
      </c>
    </row>
    <row r="76" spans="1:11" ht="37.5">
      <c r="A76" s="29" t="s">
        <v>161</v>
      </c>
      <c r="B76" s="54" t="s">
        <v>40</v>
      </c>
      <c r="C76" s="54" t="s">
        <v>45</v>
      </c>
      <c r="D76" s="54" t="s">
        <v>136</v>
      </c>
      <c r="E76" s="54" t="s">
        <v>56</v>
      </c>
      <c r="F76" s="54" t="s">
        <v>138</v>
      </c>
      <c r="G76" s="54" t="s">
        <v>155</v>
      </c>
      <c r="H76" s="54" t="s">
        <v>172</v>
      </c>
      <c r="I76" s="210">
        <f t="shared" si="33"/>
        <v>200</v>
      </c>
      <c r="J76" s="238" t="e">
        <f>#REF!-#REF!</f>
        <v>#REF!</v>
      </c>
      <c r="K76" s="238" t="e">
        <f>#REF!-#REF!</f>
        <v>#REF!</v>
      </c>
    </row>
    <row r="77" spans="1:11" ht="37.5">
      <c r="A77" s="44" t="s">
        <v>146</v>
      </c>
      <c r="B77" s="54" t="s">
        <v>40</v>
      </c>
      <c r="C77" s="54" t="s">
        <v>45</v>
      </c>
      <c r="D77" s="54" t="s">
        <v>136</v>
      </c>
      <c r="E77" s="54" t="s">
        <v>56</v>
      </c>
      <c r="F77" s="54" t="s">
        <v>138</v>
      </c>
      <c r="G77" s="54" t="s">
        <v>155</v>
      </c>
      <c r="H77" s="54" t="s">
        <v>145</v>
      </c>
      <c r="I77" s="211">
        <v>200</v>
      </c>
      <c r="J77" s="238" t="e">
        <f>#REF!-#REF!</f>
        <v>#REF!</v>
      </c>
      <c r="K77" s="238" t="e">
        <f>#REF!-#REF!</f>
        <v>#REF!</v>
      </c>
    </row>
    <row r="78" spans="1:11" ht="18.75">
      <c r="A78" s="221" t="s">
        <v>255</v>
      </c>
      <c r="B78" s="216" t="s">
        <v>40</v>
      </c>
      <c r="C78" s="216" t="s">
        <v>45</v>
      </c>
      <c r="D78" s="216" t="s">
        <v>136</v>
      </c>
      <c r="E78" s="216" t="s">
        <v>56</v>
      </c>
      <c r="F78" s="216" t="s">
        <v>138</v>
      </c>
      <c r="G78" s="216" t="s">
        <v>254</v>
      </c>
      <c r="H78" s="213"/>
      <c r="I78" s="222">
        <f t="shared" ref="I78" si="34">I80</f>
        <v>5</v>
      </c>
      <c r="J78" s="238" t="e">
        <f>#REF!-#REF!</f>
        <v>#REF!</v>
      </c>
      <c r="K78" s="238" t="e">
        <f>#REF!-#REF!</f>
        <v>#REF!</v>
      </c>
    </row>
    <row r="79" spans="1:11" ht="37.5">
      <c r="A79" s="29" t="s">
        <v>161</v>
      </c>
      <c r="B79" s="54" t="s">
        <v>40</v>
      </c>
      <c r="C79" s="54" t="s">
        <v>45</v>
      </c>
      <c r="D79" s="54" t="s">
        <v>136</v>
      </c>
      <c r="E79" s="54" t="s">
        <v>56</v>
      </c>
      <c r="F79" s="54" t="s">
        <v>138</v>
      </c>
      <c r="G79" s="54" t="s">
        <v>254</v>
      </c>
      <c r="H79" s="54" t="s">
        <v>172</v>
      </c>
      <c r="I79" s="211">
        <f t="shared" ref="I79" si="35">I80</f>
        <v>5</v>
      </c>
      <c r="J79" s="238" t="e">
        <f>#REF!-#REF!</f>
        <v>#REF!</v>
      </c>
      <c r="K79" s="238" t="e">
        <f>#REF!-#REF!</f>
        <v>#REF!</v>
      </c>
    </row>
    <row r="80" spans="1:11" ht="37.5">
      <c r="A80" s="44" t="s">
        <v>146</v>
      </c>
      <c r="B80" s="54" t="s">
        <v>40</v>
      </c>
      <c r="C80" s="54" t="s">
        <v>45</v>
      </c>
      <c r="D80" s="54" t="s">
        <v>136</v>
      </c>
      <c r="E80" s="54" t="s">
        <v>56</v>
      </c>
      <c r="F80" s="54" t="s">
        <v>138</v>
      </c>
      <c r="G80" s="54" t="s">
        <v>254</v>
      </c>
      <c r="H80" s="54" t="s">
        <v>145</v>
      </c>
      <c r="I80" s="211">
        <v>5</v>
      </c>
      <c r="J80" s="238" t="e">
        <f>#REF!-#REF!</f>
        <v>#REF!</v>
      </c>
      <c r="K80" s="238" t="e">
        <f>#REF!-#REF!</f>
        <v>#REF!</v>
      </c>
    </row>
    <row r="81" spans="1:11" s="112" customFormat="1" ht="18.75">
      <c r="A81" s="123" t="s">
        <v>157</v>
      </c>
      <c r="B81" s="213" t="s">
        <v>40</v>
      </c>
      <c r="C81" s="213" t="s">
        <v>45</v>
      </c>
      <c r="D81" s="213" t="s">
        <v>136</v>
      </c>
      <c r="E81" s="213"/>
      <c r="F81" s="213"/>
      <c r="G81" s="213"/>
      <c r="H81" s="213"/>
      <c r="I81" s="214">
        <f t="shared" ref="I81:I82" si="36">I84</f>
        <v>203.4</v>
      </c>
      <c r="J81" s="238" t="e">
        <f>#REF!-#REF!</f>
        <v>#REF!</v>
      </c>
      <c r="K81" s="238" t="e">
        <f>#REF!-#REF!</f>
        <v>#REF!</v>
      </c>
    </row>
    <row r="82" spans="1:11" s="112" customFormat="1" ht="37.5">
      <c r="A82" s="49" t="s">
        <v>129</v>
      </c>
      <c r="B82" s="60" t="s">
        <v>40</v>
      </c>
      <c r="C82" s="60" t="s">
        <v>45</v>
      </c>
      <c r="D82" s="43" t="s">
        <v>136</v>
      </c>
      <c r="E82" s="43" t="s">
        <v>137</v>
      </c>
      <c r="F82" s="54"/>
      <c r="G82" s="54"/>
      <c r="H82" s="54"/>
      <c r="I82" s="189">
        <f t="shared" si="36"/>
        <v>203.4</v>
      </c>
      <c r="J82" s="238" t="e">
        <f>#REF!-#REF!</f>
        <v>#REF!</v>
      </c>
      <c r="K82" s="238" t="e">
        <f>#REF!-#REF!</f>
        <v>#REF!</v>
      </c>
    </row>
    <row r="83" spans="1:11" s="112" customFormat="1" ht="56.25">
      <c r="A83" s="45" t="s">
        <v>130</v>
      </c>
      <c r="B83" s="60" t="s">
        <v>40</v>
      </c>
      <c r="C83" s="60" t="s">
        <v>45</v>
      </c>
      <c r="D83" s="43" t="s">
        <v>136</v>
      </c>
      <c r="E83" s="43" t="s">
        <v>56</v>
      </c>
      <c r="F83" s="54"/>
      <c r="G83" s="54"/>
      <c r="H83" s="54"/>
      <c r="I83" s="189">
        <f t="shared" ref="I83" si="37">I85</f>
        <v>203.4</v>
      </c>
      <c r="J83" s="238" t="e">
        <f>#REF!-#REF!</f>
        <v>#REF!</v>
      </c>
      <c r="K83" s="238" t="e">
        <f>#REF!-#REF!</f>
        <v>#REF!</v>
      </c>
    </row>
    <row r="84" spans="1:11" ht="37.5">
      <c r="A84" s="29" t="s">
        <v>161</v>
      </c>
      <c r="B84" s="54" t="s">
        <v>40</v>
      </c>
      <c r="C84" s="54" t="s">
        <v>45</v>
      </c>
      <c r="D84" s="54" t="s">
        <v>136</v>
      </c>
      <c r="E84" s="54" t="s">
        <v>56</v>
      </c>
      <c r="F84" s="54" t="s">
        <v>138</v>
      </c>
      <c r="G84" s="54" t="s">
        <v>156</v>
      </c>
      <c r="H84" s="54" t="s">
        <v>172</v>
      </c>
      <c r="I84" s="210">
        <f t="shared" ref="I84" si="38">I85</f>
        <v>203.4</v>
      </c>
      <c r="J84" s="238" t="e">
        <f>#REF!-#REF!</f>
        <v>#REF!</v>
      </c>
      <c r="K84" s="238" t="e">
        <f>#REF!-#REF!</f>
        <v>#REF!</v>
      </c>
    </row>
    <row r="85" spans="1:11" ht="37.5">
      <c r="A85" s="44" t="s">
        <v>146</v>
      </c>
      <c r="B85" s="54" t="s">
        <v>40</v>
      </c>
      <c r="C85" s="54" t="s">
        <v>45</v>
      </c>
      <c r="D85" s="54" t="s">
        <v>136</v>
      </c>
      <c r="E85" s="54" t="s">
        <v>56</v>
      </c>
      <c r="F85" s="54" t="s">
        <v>138</v>
      </c>
      <c r="G85" s="54" t="s">
        <v>156</v>
      </c>
      <c r="H85" s="54" t="s">
        <v>145</v>
      </c>
      <c r="I85" s="211">
        <v>203.4</v>
      </c>
      <c r="J85" s="238" t="e">
        <f>#REF!-#REF!</f>
        <v>#REF!</v>
      </c>
      <c r="K85" s="238" t="e">
        <f>#REF!-#REF!</f>
        <v>#REF!</v>
      </c>
    </row>
    <row r="86" spans="1:11" ht="18.75">
      <c r="A86" s="212" t="s">
        <v>59</v>
      </c>
      <c r="B86" s="213" t="s">
        <v>60</v>
      </c>
      <c r="C86" s="213"/>
      <c r="D86" s="213"/>
      <c r="E86" s="213"/>
      <c r="F86" s="213"/>
      <c r="G86" s="213"/>
      <c r="H86" s="213" t="s">
        <v>33</v>
      </c>
      <c r="I86" s="223">
        <f t="shared" ref="I86:I91" si="39">I87</f>
        <v>298.8</v>
      </c>
      <c r="J86" s="238" t="e">
        <f>#REF!-#REF!</f>
        <v>#REF!</v>
      </c>
      <c r="K86" s="238" t="e">
        <f>#REF!-#REF!</f>
        <v>#REF!</v>
      </c>
    </row>
    <row r="87" spans="1:11" ht="18.75">
      <c r="A87" s="33" t="s">
        <v>61</v>
      </c>
      <c r="B87" s="43" t="s">
        <v>60</v>
      </c>
      <c r="C87" s="43" t="s">
        <v>35</v>
      </c>
      <c r="D87" s="43"/>
      <c r="E87" s="43"/>
      <c r="F87" s="43"/>
      <c r="G87" s="43"/>
      <c r="H87" s="43"/>
      <c r="I87" s="197">
        <f t="shared" si="39"/>
        <v>298.8</v>
      </c>
      <c r="J87" s="238" t="e">
        <f>#REF!-#REF!</f>
        <v>#REF!</v>
      </c>
      <c r="K87" s="238" t="e">
        <f>#REF!-#REF!</f>
        <v>#REF!</v>
      </c>
    </row>
    <row r="88" spans="1:11" ht="37.5">
      <c r="A88" s="49" t="s">
        <v>129</v>
      </c>
      <c r="B88" s="43" t="s">
        <v>60</v>
      </c>
      <c r="C88" s="43" t="s">
        <v>35</v>
      </c>
      <c r="D88" s="43" t="s">
        <v>136</v>
      </c>
      <c r="E88" s="43" t="s">
        <v>137</v>
      </c>
      <c r="F88" s="43"/>
      <c r="G88" s="43"/>
      <c r="H88" s="43"/>
      <c r="I88" s="197">
        <f t="shared" si="39"/>
        <v>298.8</v>
      </c>
      <c r="J88" s="238" t="e">
        <f>#REF!-#REF!</f>
        <v>#REF!</v>
      </c>
      <c r="K88" s="238" t="e">
        <f>#REF!-#REF!</f>
        <v>#REF!</v>
      </c>
    </row>
    <row r="89" spans="1:11" ht="51.75" customHeight="1">
      <c r="A89" s="45" t="s">
        <v>130</v>
      </c>
      <c r="B89" s="43" t="s">
        <v>60</v>
      </c>
      <c r="C89" s="43" t="s">
        <v>35</v>
      </c>
      <c r="D89" s="43" t="s">
        <v>136</v>
      </c>
      <c r="E89" s="43" t="s">
        <v>56</v>
      </c>
      <c r="F89" s="43"/>
      <c r="G89" s="43"/>
      <c r="H89" s="43"/>
      <c r="I89" s="197">
        <f t="shared" si="39"/>
        <v>298.8</v>
      </c>
      <c r="J89" s="238" t="e">
        <f>#REF!-#REF!</f>
        <v>#REF!</v>
      </c>
      <c r="K89" s="238" t="e">
        <f>#REF!-#REF!</f>
        <v>#REF!</v>
      </c>
    </row>
    <row r="90" spans="1:11" ht="33" customHeight="1">
      <c r="A90" s="30" t="s">
        <v>135</v>
      </c>
      <c r="B90" s="43" t="s">
        <v>60</v>
      </c>
      <c r="C90" s="43" t="s">
        <v>35</v>
      </c>
      <c r="D90" s="43" t="s">
        <v>136</v>
      </c>
      <c r="E90" s="43" t="s">
        <v>56</v>
      </c>
      <c r="F90" s="43" t="s">
        <v>138</v>
      </c>
      <c r="G90" s="43" t="s">
        <v>158</v>
      </c>
      <c r="H90" s="43"/>
      <c r="I90" s="197">
        <f t="shared" ref="I90" si="40">I92</f>
        <v>298.8</v>
      </c>
      <c r="J90" s="238" t="e">
        <f>#REF!-#REF!</f>
        <v>#REF!</v>
      </c>
      <c r="K90" s="238" t="e">
        <f>#REF!-#REF!</f>
        <v>#REF!</v>
      </c>
    </row>
    <row r="91" spans="1:11" ht="45" customHeight="1">
      <c r="A91" s="47" t="s">
        <v>160</v>
      </c>
      <c r="B91" s="43" t="s">
        <v>60</v>
      </c>
      <c r="C91" s="43" t="s">
        <v>35</v>
      </c>
      <c r="D91" s="43" t="s">
        <v>136</v>
      </c>
      <c r="E91" s="43" t="s">
        <v>56</v>
      </c>
      <c r="F91" s="43" t="s">
        <v>138</v>
      </c>
      <c r="G91" s="43" t="s">
        <v>158</v>
      </c>
      <c r="H91" s="43" t="s">
        <v>174</v>
      </c>
      <c r="I91" s="197">
        <f t="shared" si="39"/>
        <v>298.8</v>
      </c>
      <c r="J91" s="238" t="e">
        <f>#REF!-#REF!</f>
        <v>#REF!</v>
      </c>
      <c r="K91" s="238" t="e">
        <f>#REF!-#REF!</f>
        <v>#REF!</v>
      </c>
    </row>
    <row r="92" spans="1:11" ht="51" customHeight="1">
      <c r="A92" s="47" t="s">
        <v>173</v>
      </c>
      <c r="B92" s="43" t="s">
        <v>60</v>
      </c>
      <c r="C92" s="43" t="s">
        <v>35</v>
      </c>
      <c r="D92" s="43" t="s">
        <v>136</v>
      </c>
      <c r="E92" s="43" t="s">
        <v>56</v>
      </c>
      <c r="F92" s="43" t="s">
        <v>138</v>
      </c>
      <c r="G92" s="43" t="s">
        <v>158</v>
      </c>
      <c r="H92" s="43" t="s">
        <v>159</v>
      </c>
      <c r="I92" s="199">
        <v>298.8</v>
      </c>
      <c r="J92" s="238" t="e">
        <f>#REF!-#REF!</f>
        <v>#REF!</v>
      </c>
      <c r="K92" s="238" t="e">
        <f>#REF!-#REF!</f>
        <v>#REF!</v>
      </c>
    </row>
    <row r="93" spans="1:11" ht="37.5">
      <c r="A93" s="122" t="s">
        <v>244</v>
      </c>
      <c r="B93" s="105" t="s">
        <v>47</v>
      </c>
      <c r="C93" s="105" t="s">
        <v>35</v>
      </c>
      <c r="D93" s="105"/>
      <c r="E93" s="105"/>
      <c r="F93" s="105"/>
      <c r="G93" s="105"/>
      <c r="H93" s="224"/>
      <c r="I93" s="225">
        <f>I94</f>
        <v>0</v>
      </c>
    </row>
    <row r="94" spans="1:11" ht="56.25">
      <c r="A94" s="47" t="s">
        <v>130</v>
      </c>
      <c r="B94" s="43" t="s">
        <v>47</v>
      </c>
      <c r="C94" s="43" t="s">
        <v>35</v>
      </c>
      <c r="D94" s="43" t="s">
        <v>136</v>
      </c>
      <c r="E94" s="43" t="s">
        <v>56</v>
      </c>
      <c r="F94" s="43"/>
      <c r="G94" s="43"/>
      <c r="H94" s="226"/>
      <c r="I94" s="119">
        <f>I95</f>
        <v>0</v>
      </c>
    </row>
    <row r="95" spans="1:11" ht="18.75">
      <c r="A95" s="47" t="s">
        <v>245</v>
      </c>
      <c r="B95" s="43" t="s">
        <v>47</v>
      </c>
      <c r="C95" s="43" t="s">
        <v>35</v>
      </c>
      <c r="D95" s="43" t="s">
        <v>136</v>
      </c>
      <c r="E95" s="43" t="s">
        <v>56</v>
      </c>
      <c r="F95" s="43" t="s">
        <v>138</v>
      </c>
      <c r="G95" s="43" t="s">
        <v>246</v>
      </c>
      <c r="H95" s="226"/>
      <c r="I95" s="119">
        <f>I96</f>
        <v>0</v>
      </c>
    </row>
    <row r="96" spans="1:11" ht="18.75">
      <c r="A96" s="47" t="s">
        <v>247</v>
      </c>
      <c r="B96" s="43" t="s">
        <v>47</v>
      </c>
      <c r="C96" s="43" t="s">
        <v>35</v>
      </c>
      <c r="D96" s="43" t="s">
        <v>136</v>
      </c>
      <c r="E96" s="43" t="s">
        <v>56</v>
      </c>
      <c r="F96" s="43" t="s">
        <v>138</v>
      </c>
      <c r="G96" s="43" t="s">
        <v>246</v>
      </c>
      <c r="H96" s="227">
        <v>700</v>
      </c>
      <c r="I96" s="119"/>
    </row>
    <row r="97" spans="1:9">
      <c r="I97" s="12"/>
    </row>
    <row r="98" spans="1:9" ht="25.5">
      <c r="A98" s="63"/>
      <c r="B98" s="64"/>
      <c r="C98" s="64"/>
      <c r="D98" s="64"/>
      <c r="E98" s="64"/>
      <c r="F98" s="64"/>
      <c r="G98" s="61"/>
      <c r="H98" s="62"/>
      <c r="I98" s="228">
        <f>I16+I35</f>
        <v>1277.1999999999998</v>
      </c>
    </row>
    <row r="99" spans="1:9" ht="15">
      <c r="H99" s="183">
        <v>1277.2</v>
      </c>
      <c r="I99" s="158">
        <v>594</v>
      </c>
    </row>
    <row r="100" spans="1:9">
      <c r="I100" s="12"/>
    </row>
    <row r="101" spans="1:9">
      <c r="I101" s="12"/>
    </row>
    <row r="102" spans="1:9">
      <c r="A102" s="37"/>
      <c r="B102" s="57"/>
      <c r="C102" s="57"/>
      <c r="D102" s="57"/>
      <c r="E102" s="57"/>
      <c r="F102" s="57"/>
      <c r="G102" s="58"/>
      <c r="H102" s="59"/>
      <c r="I102" s="233">
        <f>H99-I98</f>
        <v>0</v>
      </c>
    </row>
    <row r="103" spans="1:9">
      <c r="I103" s="12"/>
    </row>
    <row r="104" spans="1:9">
      <c r="I104" s="12"/>
    </row>
  </sheetData>
  <autoFilter ref="A4:G96"/>
  <mergeCells count="3">
    <mergeCell ref="B1:I1"/>
    <mergeCell ref="A3:I3"/>
    <mergeCell ref="D5:G5"/>
  </mergeCells>
  <phoneticPr fontId="2" type="noConversion"/>
  <conditionalFormatting sqref="A48 H93:H96 H32:H39">
    <cfRule type="expression" dxfId="52" priority="89" stopIfTrue="1">
      <formula>$B32=""</formula>
    </cfRule>
    <cfRule type="expression" dxfId="51" priority="90" stopIfTrue="1">
      <formula>#REF!&lt;&gt;""</formula>
    </cfRule>
  </conditionalFormatting>
  <conditionalFormatting sqref="H43:H47 H12:H13 H28:H31 H40:H41">
    <cfRule type="expression" dxfId="50" priority="91" stopIfTrue="1">
      <formula>$H12=""</formula>
    </cfRule>
    <cfRule type="expression" dxfId="49" priority="92" stopIfTrue="1">
      <formula>#REF!&lt;&gt;""</formula>
    </cfRule>
    <cfRule type="expression" dxfId="48" priority="93" stopIfTrue="1">
      <formula>AND($I12="",$H12&lt;&gt;"")</formula>
    </cfRule>
  </conditionalFormatting>
  <conditionalFormatting sqref="B93:G96">
    <cfRule type="expression" dxfId="47" priority="94" stopIfTrue="1">
      <formula>#REF!=""</formula>
    </cfRule>
  </conditionalFormatting>
  <conditionalFormatting sqref="I48:I54">
    <cfRule type="expression" dxfId="46" priority="95" stopIfTrue="1">
      <formula>#REF!=""</formula>
    </cfRule>
    <cfRule type="expression" dxfId="45" priority="96" stopIfTrue="1">
      <formula>#REF!&lt;&gt;""</formula>
    </cfRule>
  </conditionalFormatting>
  <conditionalFormatting sqref="A6:A8 H6:I11 I12:I13 A11 B6:G16 H42:I42">
    <cfRule type="expression" dxfId="44" priority="97" stopIfTrue="1">
      <formula>$C6=""</formula>
    </cfRule>
    <cfRule type="expression" dxfId="43" priority="98" stopIfTrue="1">
      <formula>#REF!&lt;&gt;""</formula>
    </cfRule>
  </conditionalFormatting>
  <conditionalFormatting sqref="I43:I47 I20:I22 I25:I31 I40:I41 I17">
    <cfRule type="expression" dxfId="42" priority="99" stopIfTrue="1">
      <formula>$C17=""</formula>
    </cfRule>
    <cfRule type="expression" dxfId="41" priority="100" stopIfTrue="1">
      <formula>#REF!&lt;&gt;""</formula>
    </cfRule>
  </conditionalFormatting>
  <conditionalFormatting sqref="B48:G54">
    <cfRule type="expression" dxfId="40" priority="104" stopIfTrue="1">
      <formula>$I48=""</formula>
    </cfRule>
    <cfRule type="expression" dxfId="39" priority="105" stopIfTrue="1">
      <formula>#REF!&lt;&gt;""</formula>
    </cfRule>
    <cfRule type="expression" dxfId="38" priority="106" stopIfTrue="1">
      <formula>AND(#REF!="",$I48&lt;&gt;"")</formula>
    </cfRule>
  </conditionalFormatting>
  <conditionalFormatting sqref="A17">
    <cfRule type="expression" dxfId="37" priority="87" stopIfTrue="1">
      <formula>$C17=""</formula>
    </cfRule>
    <cfRule type="expression" dxfId="36" priority="88" stopIfTrue="1">
      <formula>#REF!&lt;&gt;""</formula>
    </cfRule>
  </conditionalFormatting>
  <conditionalFormatting sqref="I18:I19">
    <cfRule type="expression" dxfId="35" priority="107" stopIfTrue="1">
      <formula>$C23=""</formula>
    </cfRule>
    <cfRule type="expression" dxfId="34" priority="108" stopIfTrue="1">
      <formula>#REF!&lt;&gt;""</formula>
    </cfRule>
  </conditionalFormatting>
  <conditionalFormatting sqref="I23:I24">
    <cfRule type="expression" dxfId="33" priority="109" stopIfTrue="1">
      <formula>пр4!#REF!=""</formula>
    </cfRule>
    <cfRule type="expression" dxfId="32" priority="110" stopIfTrue="1">
      <formula>#REF!&lt;&gt;""</formula>
    </cfRule>
  </conditionalFormatting>
  <conditionalFormatting sqref="G32:G39">
    <cfRule type="expression" dxfId="31" priority="84" stopIfTrue="1">
      <formula>$G32=""</formula>
    </cfRule>
    <cfRule type="expression" dxfId="30" priority="85" stopIfTrue="1">
      <formula>#REF!&lt;&gt;""</formula>
    </cfRule>
    <cfRule type="expression" dxfId="29" priority="86" stopIfTrue="1">
      <formula>AND($H32="",$G32&lt;&gt;"")</formula>
    </cfRule>
  </conditionalFormatting>
  <conditionalFormatting sqref="A55:I56 G57:I58 A59:B59 H59:I59 G60:I63">
    <cfRule type="expression" dxfId="28" priority="82" stopIfTrue="1">
      <formula>$C55=""</formula>
    </cfRule>
    <cfRule type="expression" dxfId="27" priority="83" stopIfTrue="1">
      <formula>#REF!&lt;&gt;""</formula>
    </cfRule>
  </conditionalFormatting>
  <conditionalFormatting sqref="B57:C58">
    <cfRule type="expression" dxfId="26" priority="80" stopIfTrue="1">
      <formula>$C57=""</formula>
    </cfRule>
    <cfRule type="expression" dxfId="25" priority="81" stopIfTrue="1">
      <formula>#REF!&lt;&gt;""</formula>
    </cfRule>
  </conditionalFormatting>
  <conditionalFormatting sqref="C59">
    <cfRule type="expression" dxfId="24" priority="78" stopIfTrue="1">
      <formula>$C59=""</formula>
    </cfRule>
    <cfRule type="expression" dxfId="23" priority="79" stopIfTrue="1">
      <formula>#REF!&lt;&gt;""</formula>
    </cfRule>
  </conditionalFormatting>
  <conditionalFormatting sqref="B60:C63">
    <cfRule type="expression" dxfId="22" priority="76" stopIfTrue="1">
      <formula>$C60=""</formula>
    </cfRule>
    <cfRule type="expression" dxfId="21" priority="77" stopIfTrue="1">
      <formula>#REF!&lt;&gt;""</formula>
    </cfRule>
  </conditionalFormatting>
  <conditionalFormatting sqref="B66:C71">
    <cfRule type="expression" dxfId="20" priority="57" stopIfTrue="1">
      <formula>$C66=""</formula>
    </cfRule>
    <cfRule type="expression" dxfId="19" priority="58" stopIfTrue="1">
      <formula>#REF!&lt;&gt;""</formula>
    </cfRule>
  </conditionalFormatting>
  <conditionalFormatting sqref="A64:A65">
    <cfRule type="expression" dxfId="18" priority="63" stopIfTrue="1">
      <formula>$B64=""</formula>
    </cfRule>
    <cfRule type="expression" dxfId="17" priority="64" stopIfTrue="1">
      <formula>#REF!&lt;&gt;""</formula>
    </cfRule>
  </conditionalFormatting>
  <conditionalFormatting sqref="A90">
    <cfRule type="expression" dxfId="16" priority="65" stopIfTrue="1">
      <formula>$H90=""</formula>
    </cfRule>
    <cfRule type="expression" dxfId="15" priority="66" stopIfTrue="1">
      <formula>#REF!&lt;&gt;""</formula>
    </cfRule>
    <cfRule type="expression" dxfId="14" priority="67" stopIfTrue="1">
      <formula>AND($I90="",$H90&lt;&gt;"")</formula>
    </cfRule>
  </conditionalFormatting>
  <conditionalFormatting sqref="F73:I74 A75 B84:I85 F82:I83 A72:I72 A81:I81 B73:C74 B82:C83 B75:I80 B64:I65 D71:I71 G66:I70">
    <cfRule type="expression" dxfId="13" priority="69" stopIfTrue="1">
      <formula>$C64=""</formula>
    </cfRule>
    <cfRule type="expression" dxfId="12" priority="70" stopIfTrue="1">
      <formula>#REF!&lt;&gt;""</formula>
    </cfRule>
  </conditionalFormatting>
  <conditionalFormatting sqref="A86:H87 I86:I92">
    <cfRule type="expression" dxfId="11" priority="71" stopIfTrue="1">
      <formula>$C86=""</formula>
    </cfRule>
    <cfRule type="expression" dxfId="10" priority="72" stopIfTrue="1">
      <formula>#REF!&lt;&gt;""</formula>
    </cfRule>
  </conditionalFormatting>
  <conditionalFormatting sqref="D73:E74 D82:E83">
    <cfRule type="expression" dxfId="9" priority="73" stopIfTrue="1">
      <formula>$I73=""</formula>
    </cfRule>
    <cfRule type="expression" dxfId="8" priority="74" stopIfTrue="1">
      <formula>#REF!&lt;&gt;""</formula>
    </cfRule>
    <cfRule type="expression" dxfId="7" priority="75" stopIfTrue="1">
      <formula>AND(#REF!="",$I73&lt;&gt;"")</formula>
    </cfRule>
  </conditionalFormatting>
  <conditionalFormatting sqref="B88:H92">
    <cfRule type="expression" dxfId="6" priority="68" stopIfTrue="1">
      <formula>#REF!=""</formula>
    </cfRule>
  </conditionalFormatting>
  <conditionalFormatting sqref="H48:H54">
    <cfRule type="expression" dxfId="5" priority="117" stopIfTrue="1">
      <formula>$I48=""</formula>
    </cfRule>
    <cfRule type="expression" dxfId="4" priority="118" stopIfTrue="1">
      <formula>#REF!&lt;&gt;""</formula>
    </cfRule>
    <cfRule type="expression" dxfId="3" priority="119" stopIfTrue="1">
      <formula>AND(#REF!="",$I48&lt;&gt;"")</formula>
    </cfRule>
  </conditionalFormatting>
  <conditionalFormatting sqref="H14:H16">
    <cfRule type="expression" dxfId="2" priority="122" stopIfTrue="1">
      <formula>$H14=""</formula>
    </cfRule>
    <cfRule type="expression" dxfId="1" priority="123" stopIfTrue="1">
      <formula>#REF!&lt;&gt;""</formula>
    </cfRule>
    <cfRule type="expression" dxfId="0" priority="124" stopIfTrue="1">
      <formula>AND(#REF!="",$H14&lt;&gt;"")</formula>
    </cfRule>
  </conditionalFormatting>
  <pageMargins left="0.59055118110236227" right="0.39370078740157483" top="0.47244094488188981" bottom="0.47244094488188981" header="0.31496062992125984" footer="0.31496062992125984"/>
  <pageSetup paperSize="9" scale="47" orientation="portrait" r:id="rId1"/>
  <headerFooter alignWithMargins="0">
    <oddHeader>&amp;R&amp;P</oddHeader>
  </headerFooter>
  <rowBreaks count="1" manualBreakCount="1">
    <brk id="60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N128"/>
  <sheetViews>
    <sheetView view="pageBreakPreview" zoomScale="80" zoomScaleNormal="75" zoomScaleSheetLayoutView="80" workbookViewId="0">
      <selection activeCell="K5" sqref="K5:L13"/>
    </sheetView>
  </sheetViews>
  <sheetFormatPr defaultRowHeight="12.75"/>
  <cols>
    <col min="1" max="1" width="80.28515625" style="10" customWidth="1"/>
    <col min="2" max="2" width="11.7109375" style="10" customWidth="1"/>
    <col min="3" max="6" width="5.5703125" style="51" customWidth="1"/>
    <col min="7" max="7" width="10.5703125" style="51" customWidth="1"/>
    <col min="8" max="8" width="11.5703125" style="50" customWidth="1"/>
    <col min="9" max="9" width="13.7109375" style="52" customWidth="1"/>
    <col min="10" max="10" width="16.42578125" customWidth="1"/>
  </cols>
  <sheetData>
    <row r="1" spans="1:14" ht="90" customHeight="1">
      <c r="A1" s="9"/>
      <c r="B1" s="9"/>
      <c r="C1" s="255" t="s">
        <v>338</v>
      </c>
      <c r="D1" s="255"/>
      <c r="E1" s="255"/>
      <c r="F1" s="255"/>
      <c r="G1" s="255"/>
      <c r="H1" s="255"/>
      <c r="I1" s="255"/>
      <c r="J1" s="255"/>
    </row>
    <row r="2" spans="1:14" hidden="1"/>
    <row r="3" spans="1:14" ht="48.75" customHeight="1">
      <c r="A3" s="256" t="s">
        <v>339</v>
      </c>
      <c r="B3" s="256"/>
      <c r="C3" s="256"/>
      <c r="D3" s="256"/>
      <c r="E3" s="256"/>
      <c r="F3" s="256"/>
      <c r="G3" s="256"/>
      <c r="H3" s="256"/>
      <c r="I3" s="256"/>
      <c r="J3" s="256"/>
    </row>
    <row r="4" spans="1:14">
      <c r="A4" s="34"/>
      <c r="B4" s="34"/>
      <c r="H4" s="51"/>
      <c r="I4" s="50"/>
      <c r="J4" s="52"/>
    </row>
    <row r="5" spans="1:14" ht="15.75">
      <c r="A5" s="67" t="s">
        <v>2</v>
      </c>
      <c r="B5" s="67"/>
      <c r="C5" s="53" t="s">
        <v>28</v>
      </c>
      <c r="D5" s="53" t="s">
        <v>29</v>
      </c>
      <c r="E5" s="257" t="s">
        <v>30</v>
      </c>
      <c r="F5" s="258"/>
      <c r="G5" s="258"/>
      <c r="H5" s="259"/>
      <c r="I5" s="53" t="s">
        <v>31</v>
      </c>
      <c r="J5" s="186">
        <v>2020</v>
      </c>
    </row>
    <row r="6" spans="1:14" ht="20.25">
      <c r="A6" s="48" t="s">
        <v>32</v>
      </c>
      <c r="B6" s="48"/>
      <c r="C6" s="54"/>
      <c r="D6" s="54"/>
      <c r="E6" s="54"/>
      <c r="F6" s="54"/>
      <c r="G6" s="54"/>
      <c r="H6" s="54"/>
      <c r="I6" s="54" t="s">
        <v>33</v>
      </c>
      <c r="J6" s="187">
        <f>J7+J71+J83+J91+J109</f>
        <v>4366.2</v>
      </c>
      <c r="K6" s="13"/>
    </row>
    <row r="7" spans="1:14" ht="18.75">
      <c r="A7" s="68" t="s">
        <v>34</v>
      </c>
      <c r="B7" s="70">
        <v>926</v>
      </c>
      <c r="C7" s="55" t="s">
        <v>35</v>
      </c>
      <c r="D7" s="55"/>
      <c r="E7" s="55"/>
      <c r="F7" s="55"/>
      <c r="G7" s="55"/>
      <c r="H7" s="55"/>
      <c r="I7" s="55" t="s">
        <v>33</v>
      </c>
      <c r="J7" s="188">
        <f>J8+J21+J58+J63</f>
        <v>2228.1</v>
      </c>
      <c r="K7" s="11"/>
    </row>
    <row r="8" spans="1:14" ht="62.25" customHeight="1">
      <c r="A8" s="117" t="s">
        <v>119</v>
      </c>
      <c r="B8" s="70">
        <v>926</v>
      </c>
      <c r="C8" s="109" t="s">
        <v>35</v>
      </c>
      <c r="D8" s="109" t="s">
        <v>38</v>
      </c>
      <c r="E8" s="109"/>
      <c r="F8" s="109"/>
      <c r="G8" s="109"/>
      <c r="H8" s="109"/>
      <c r="I8" s="109" t="s">
        <v>33</v>
      </c>
      <c r="J8" s="189">
        <f>J11+J16</f>
        <v>321.60000000000002</v>
      </c>
      <c r="L8" s="13"/>
    </row>
    <row r="9" spans="1:14" ht="43.5" customHeight="1">
      <c r="A9" s="118" t="s">
        <v>129</v>
      </c>
      <c r="B9" s="70">
        <v>926</v>
      </c>
      <c r="C9" s="109" t="s">
        <v>35</v>
      </c>
      <c r="D9" s="109" t="s">
        <v>38</v>
      </c>
      <c r="E9" s="109" t="s">
        <v>136</v>
      </c>
      <c r="F9" s="109" t="s">
        <v>137</v>
      </c>
      <c r="G9" s="109"/>
      <c r="H9" s="109"/>
      <c r="I9" s="109"/>
      <c r="J9" s="189">
        <f>J11</f>
        <v>114.5</v>
      </c>
      <c r="L9" s="13"/>
    </row>
    <row r="10" spans="1:14" ht="62.25" customHeight="1">
      <c r="A10" s="107" t="s">
        <v>130</v>
      </c>
      <c r="B10" s="70">
        <v>926</v>
      </c>
      <c r="C10" s="109" t="s">
        <v>35</v>
      </c>
      <c r="D10" s="109" t="s">
        <v>38</v>
      </c>
      <c r="E10" s="109" t="s">
        <v>136</v>
      </c>
      <c r="F10" s="109" t="s">
        <v>56</v>
      </c>
      <c r="G10" s="109"/>
      <c r="H10" s="109"/>
      <c r="I10" s="109"/>
      <c r="J10" s="189">
        <f>J11</f>
        <v>114.5</v>
      </c>
      <c r="L10" s="13"/>
      <c r="N10" t="s">
        <v>304</v>
      </c>
    </row>
    <row r="11" spans="1:14" ht="19.5" customHeight="1">
      <c r="A11" s="31" t="s">
        <v>305</v>
      </c>
      <c r="B11" s="70">
        <v>926</v>
      </c>
      <c r="C11" s="54" t="s">
        <v>35</v>
      </c>
      <c r="D11" s="54" t="s">
        <v>38</v>
      </c>
      <c r="E11" s="54" t="s">
        <v>136</v>
      </c>
      <c r="F11" s="54" t="s">
        <v>56</v>
      </c>
      <c r="G11" s="54" t="s">
        <v>138</v>
      </c>
      <c r="H11" s="54" t="s">
        <v>139</v>
      </c>
      <c r="I11" s="54"/>
      <c r="J11" s="190">
        <f>J12</f>
        <v>114.5</v>
      </c>
      <c r="L11" s="39"/>
    </row>
    <row r="12" spans="1:14" ht="115.5" customHeight="1">
      <c r="A12" s="38" t="s">
        <v>144</v>
      </c>
      <c r="B12" s="70">
        <v>926</v>
      </c>
      <c r="C12" s="54" t="s">
        <v>35</v>
      </c>
      <c r="D12" s="54" t="s">
        <v>38</v>
      </c>
      <c r="E12" s="54" t="s">
        <v>136</v>
      </c>
      <c r="F12" s="54" t="s">
        <v>56</v>
      </c>
      <c r="G12" s="54" t="s">
        <v>138</v>
      </c>
      <c r="H12" s="54" t="s">
        <v>139</v>
      </c>
      <c r="I12" s="43" t="s">
        <v>141</v>
      </c>
      <c r="J12" s="190">
        <f>J13</f>
        <v>114.5</v>
      </c>
    </row>
    <row r="13" spans="1:14" ht="37.5">
      <c r="A13" s="29" t="s">
        <v>143</v>
      </c>
      <c r="B13" s="70">
        <v>926</v>
      </c>
      <c r="C13" s="54" t="s">
        <v>35</v>
      </c>
      <c r="D13" s="54" t="s">
        <v>38</v>
      </c>
      <c r="E13" s="54" t="s">
        <v>136</v>
      </c>
      <c r="F13" s="54" t="s">
        <v>56</v>
      </c>
      <c r="G13" s="54" t="s">
        <v>138</v>
      </c>
      <c r="H13" s="54" t="s">
        <v>139</v>
      </c>
      <c r="I13" s="43" t="s">
        <v>142</v>
      </c>
      <c r="J13" s="190">
        <f>J14+J15</f>
        <v>114.5</v>
      </c>
    </row>
    <row r="14" spans="1:14" ht="18.75">
      <c r="A14" s="71" t="s">
        <v>120</v>
      </c>
      <c r="B14" s="70">
        <v>926</v>
      </c>
      <c r="C14" s="54" t="s">
        <v>35</v>
      </c>
      <c r="D14" s="54" t="s">
        <v>38</v>
      </c>
      <c r="E14" s="54" t="s">
        <v>136</v>
      </c>
      <c r="F14" s="54" t="s">
        <v>56</v>
      </c>
      <c r="G14" s="54" t="s">
        <v>138</v>
      </c>
      <c r="H14" s="54" t="s">
        <v>139</v>
      </c>
      <c r="I14" s="43" t="s">
        <v>63</v>
      </c>
      <c r="J14" s="190">
        <v>88</v>
      </c>
    </row>
    <row r="15" spans="1:14" ht="47.25">
      <c r="A15" s="71" t="s">
        <v>121</v>
      </c>
      <c r="B15" s="70">
        <v>926</v>
      </c>
      <c r="C15" s="54" t="s">
        <v>35</v>
      </c>
      <c r="D15" s="54" t="s">
        <v>38</v>
      </c>
      <c r="E15" s="54" t="s">
        <v>136</v>
      </c>
      <c r="F15" s="54" t="s">
        <v>56</v>
      </c>
      <c r="G15" s="54" t="s">
        <v>138</v>
      </c>
      <c r="H15" s="54" t="s">
        <v>139</v>
      </c>
      <c r="I15" s="43" t="s">
        <v>122</v>
      </c>
      <c r="J15" s="190">
        <v>26.5</v>
      </c>
    </row>
    <row r="16" spans="1:14" ht="93.75">
      <c r="A16" s="116" t="s">
        <v>325</v>
      </c>
      <c r="B16" s="70">
        <v>926</v>
      </c>
      <c r="C16" s="104" t="s">
        <v>35</v>
      </c>
      <c r="D16" s="104" t="s">
        <v>38</v>
      </c>
      <c r="E16" s="104" t="s">
        <v>136</v>
      </c>
      <c r="F16" s="104" t="s">
        <v>56</v>
      </c>
      <c r="G16" s="104" t="s">
        <v>138</v>
      </c>
      <c r="H16" s="104" t="s">
        <v>251</v>
      </c>
      <c r="I16" s="104"/>
      <c r="J16" s="191">
        <f t="shared" ref="J16:J17" si="0">J17</f>
        <v>207.1</v>
      </c>
      <c r="K16" s="102"/>
    </row>
    <row r="17" spans="1:11" ht="63">
      <c r="A17" s="71" t="s">
        <v>144</v>
      </c>
      <c r="B17" s="70">
        <v>926</v>
      </c>
      <c r="C17" s="54" t="s">
        <v>35</v>
      </c>
      <c r="D17" s="54" t="s">
        <v>38</v>
      </c>
      <c r="E17" s="54" t="s">
        <v>136</v>
      </c>
      <c r="F17" s="54" t="s">
        <v>56</v>
      </c>
      <c r="G17" s="54" t="s">
        <v>138</v>
      </c>
      <c r="H17" s="54" t="s">
        <v>251</v>
      </c>
      <c r="I17" s="43" t="s">
        <v>141</v>
      </c>
      <c r="J17" s="192">
        <f t="shared" si="0"/>
        <v>207.1</v>
      </c>
      <c r="K17" s="102"/>
    </row>
    <row r="18" spans="1:11" ht="18.75">
      <c r="A18" s="71" t="s">
        <v>143</v>
      </c>
      <c r="B18" s="70">
        <v>926</v>
      </c>
      <c r="C18" s="54" t="s">
        <v>35</v>
      </c>
      <c r="D18" s="54" t="s">
        <v>38</v>
      </c>
      <c r="E18" s="54" t="s">
        <v>136</v>
      </c>
      <c r="F18" s="54" t="s">
        <v>56</v>
      </c>
      <c r="G18" s="54" t="s">
        <v>138</v>
      </c>
      <c r="H18" s="54" t="s">
        <v>251</v>
      </c>
      <c r="I18" s="43" t="s">
        <v>142</v>
      </c>
      <c r="J18" s="192">
        <f>J19+J20</f>
        <v>207.1</v>
      </c>
      <c r="K18" s="102"/>
    </row>
    <row r="19" spans="1:11" ht="18.75">
      <c r="A19" s="71" t="s">
        <v>120</v>
      </c>
      <c r="B19" s="70">
        <v>926</v>
      </c>
      <c r="C19" s="54" t="s">
        <v>35</v>
      </c>
      <c r="D19" s="54" t="s">
        <v>38</v>
      </c>
      <c r="E19" s="54" t="s">
        <v>136</v>
      </c>
      <c r="F19" s="54" t="s">
        <v>56</v>
      </c>
      <c r="G19" s="54" t="s">
        <v>138</v>
      </c>
      <c r="H19" s="54" t="s">
        <v>251</v>
      </c>
      <c r="I19" s="43" t="s">
        <v>63</v>
      </c>
      <c r="J19" s="192">
        <v>159</v>
      </c>
      <c r="K19" s="102"/>
    </row>
    <row r="20" spans="1:11" ht="47.25">
      <c r="A20" s="71" t="s">
        <v>121</v>
      </c>
      <c r="B20" s="70">
        <v>926</v>
      </c>
      <c r="C20" s="54" t="s">
        <v>35</v>
      </c>
      <c r="D20" s="54" t="s">
        <v>38</v>
      </c>
      <c r="E20" s="54" t="s">
        <v>136</v>
      </c>
      <c r="F20" s="54" t="s">
        <v>56</v>
      </c>
      <c r="G20" s="54" t="s">
        <v>138</v>
      </c>
      <c r="H20" s="54" t="s">
        <v>251</v>
      </c>
      <c r="I20" s="43" t="s">
        <v>122</v>
      </c>
      <c r="J20" s="192">
        <v>48.1</v>
      </c>
      <c r="K20" s="102"/>
    </row>
    <row r="21" spans="1:11" ht="54" customHeight="1">
      <c r="A21" s="193" t="s">
        <v>175</v>
      </c>
      <c r="B21" s="70">
        <v>926</v>
      </c>
      <c r="C21" s="194" t="s">
        <v>35</v>
      </c>
      <c r="D21" s="194" t="s">
        <v>36</v>
      </c>
      <c r="E21" s="195"/>
      <c r="F21" s="195"/>
      <c r="G21" s="194"/>
      <c r="H21" s="195"/>
      <c r="I21" s="194"/>
      <c r="J21" s="196">
        <f>J24+J31+J54+J43</f>
        <v>1876.5</v>
      </c>
    </row>
    <row r="22" spans="1:11" ht="54" customHeight="1">
      <c r="A22" s="49" t="s">
        <v>129</v>
      </c>
      <c r="B22" s="70">
        <v>926</v>
      </c>
      <c r="C22" s="56" t="s">
        <v>35</v>
      </c>
      <c r="D22" s="56" t="s">
        <v>36</v>
      </c>
      <c r="E22" s="56">
        <v>89</v>
      </c>
      <c r="F22" s="56">
        <v>0</v>
      </c>
      <c r="G22" s="43"/>
      <c r="H22" s="56"/>
      <c r="I22" s="43"/>
      <c r="J22" s="197">
        <f>J24</f>
        <v>528.80000000000007</v>
      </c>
    </row>
    <row r="23" spans="1:11" ht="58.5" customHeight="1">
      <c r="A23" s="45" t="s">
        <v>130</v>
      </c>
      <c r="B23" s="70">
        <v>926</v>
      </c>
      <c r="C23" s="56" t="s">
        <v>35</v>
      </c>
      <c r="D23" s="56" t="s">
        <v>36</v>
      </c>
      <c r="E23" s="56">
        <v>89</v>
      </c>
      <c r="F23" s="56">
        <v>1</v>
      </c>
      <c r="G23" s="43"/>
      <c r="H23" s="56"/>
      <c r="I23" s="43"/>
      <c r="J23" s="197">
        <f>J24</f>
        <v>528.80000000000007</v>
      </c>
    </row>
    <row r="24" spans="1:11" ht="36" customHeight="1">
      <c r="A24" s="29" t="s">
        <v>306</v>
      </c>
      <c r="B24" s="70">
        <v>926</v>
      </c>
      <c r="C24" s="56" t="s">
        <v>35</v>
      </c>
      <c r="D24" s="56" t="s">
        <v>36</v>
      </c>
      <c r="E24" s="56">
        <v>89</v>
      </c>
      <c r="F24" s="56">
        <v>1</v>
      </c>
      <c r="G24" s="43" t="s">
        <v>138</v>
      </c>
      <c r="H24" s="56">
        <v>41110</v>
      </c>
      <c r="I24" s="43"/>
      <c r="J24" s="197">
        <f>J25</f>
        <v>528.80000000000007</v>
      </c>
    </row>
    <row r="25" spans="1:11" ht="53.25" customHeight="1">
      <c r="A25" s="29" t="s">
        <v>144</v>
      </c>
      <c r="B25" s="70">
        <v>926</v>
      </c>
      <c r="C25" s="56" t="s">
        <v>35</v>
      </c>
      <c r="D25" s="56" t="s">
        <v>36</v>
      </c>
      <c r="E25" s="56">
        <v>89</v>
      </c>
      <c r="F25" s="56">
        <v>1</v>
      </c>
      <c r="G25" s="43" t="s">
        <v>138</v>
      </c>
      <c r="H25" s="56">
        <v>41110</v>
      </c>
      <c r="I25" s="43" t="s">
        <v>141</v>
      </c>
      <c r="J25" s="197">
        <f>J26</f>
        <v>528.80000000000007</v>
      </c>
    </row>
    <row r="26" spans="1:11" ht="44.25" customHeight="1">
      <c r="A26" s="29" t="s">
        <v>143</v>
      </c>
      <c r="B26" s="70">
        <v>926</v>
      </c>
      <c r="C26" s="56" t="s">
        <v>35</v>
      </c>
      <c r="D26" s="56" t="s">
        <v>36</v>
      </c>
      <c r="E26" s="56">
        <v>89</v>
      </c>
      <c r="F26" s="56">
        <v>1</v>
      </c>
      <c r="G26" s="43" t="s">
        <v>138</v>
      </c>
      <c r="H26" s="56">
        <v>41110</v>
      </c>
      <c r="I26" s="43" t="s">
        <v>142</v>
      </c>
      <c r="J26" s="197">
        <f>J27+J28</f>
        <v>528.80000000000007</v>
      </c>
    </row>
    <row r="27" spans="1:11" ht="44.25" customHeight="1">
      <c r="A27" s="45" t="s">
        <v>120</v>
      </c>
      <c r="B27" s="70">
        <v>926</v>
      </c>
      <c r="C27" s="56" t="s">
        <v>35</v>
      </c>
      <c r="D27" s="56" t="s">
        <v>36</v>
      </c>
      <c r="E27" s="56">
        <v>89</v>
      </c>
      <c r="F27" s="56">
        <v>1</v>
      </c>
      <c r="G27" s="43" t="s">
        <v>138</v>
      </c>
      <c r="H27" s="56">
        <v>41110</v>
      </c>
      <c r="I27" s="43" t="s">
        <v>63</v>
      </c>
      <c r="J27" s="197">
        <v>406.1</v>
      </c>
    </row>
    <row r="28" spans="1:11" ht="60" customHeight="1">
      <c r="A28" s="45" t="s">
        <v>121</v>
      </c>
      <c r="B28" s="70">
        <v>926</v>
      </c>
      <c r="C28" s="56" t="s">
        <v>35</v>
      </c>
      <c r="D28" s="56" t="s">
        <v>36</v>
      </c>
      <c r="E28" s="56">
        <v>89</v>
      </c>
      <c r="F28" s="56">
        <v>1</v>
      </c>
      <c r="G28" s="43" t="s">
        <v>138</v>
      </c>
      <c r="H28" s="56">
        <v>41110</v>
      </c>
      <c r="I28" s="43" t="s">
        <v>122</v>
      </c>
      <c r="J28" s="197">
        <v>122.7</v>
      </c>
    </row>
    <row r="29" spans="1:11" ht="56.25" customHeight="1">
      <c r="A29" s="198" t="s">
        <v>129</v>
      </c>
      <c r="B29" s="70">
        <v>926</v>
      </c>
      <c r="C29" s="194" t="s">
        <v>35</v>
      </c>
      <c r="D29" s="194" t="s">
        <v>36</v>
      </c>
      <c r="E29" s="195">
        <v>89</v>
      </c>
      <c r="F29" s="195">
        <v>0</v>
      </c>
      <c r="G29" s="194"/>
      <c r="H29" s="195"/>
      <c r="I29" s="194"/>
      <c r="J29" s="196">
        <f>J31</f>
        <v>277.3</v>
      </c>
    </row>
    <row r="30" spans="1:11" ht="57.75" customHeight="1">
      <c r="A30" s="45" t="s">
        <v>130</v>
      </c>
      <c r="B30" s="70">
        <v>926</v>
      </c>
      <c r="C30" s="43" t="s">
        <v>35</v>
      </c>
      <c r="D30" s="43" t="s">
        <v>36</v>
      </c>
      <c r="E30" s="56">
        <v>89</v>
      </c>
      <c r="F30" s="56">
        <v>1</v>
      </c>
      <c r="G30" s="43"/>
      <c r="H30" s="56"/>
      <c r="I30" s="43"/>
      <c r="J30" s="197">
        <f>J31</f>
        <v>277.3</v>
      </c>
    </row>
    <row r="31" spans="1:11" ht="46.5" customHeight="1">
      <c r="A31" s="32" t="s">
        <v>125</v>
      </c>
      <c r="B31" s="70">
        <v>926</v>
      </c>
      <c r="C31" s="56" t="s">
        <v>35</v>
      </c>
      <c r="D31" s="56" t="s">
        <v>36</v>
      </c>
      <c r="E31" s="56">
        <v>89</v>
      </c>
      <c r="F31" s="56">
        <v>1</v>
      </c>
      <c r="G31" s="43" t="s">
        <v>138</v>
      </c>
      <c r="H31" s="56">
        <v>41120</v>
      </c>
      <c r="I31" s="43"/>
      <c r="J31" s="197">
        <f>J35+J32+J38</f>
        <v>277.3</v>
      </c>
    </row>
    <row r="32" spans="1:11" ht="105.75" customHeight="1">
      <c r="A32" s="29" t="s">
        <v>144</v>
      </c>
      <c r="B32" s="70">
        <v>926</v>
      </c>
      <c r="C32" s="56" t="s">
        <v>35</v>
      </c>
      <c r="D32" s="56" t="s">
        <v>36</v>
      </c>
      <c r="E32" s="56">
        <v>89</v>
      </c>
      <c r="F32" s="56">
        <v>1</v>
      </c>
      <c r="G32" s="43" t="s">
        <v>138</v>
      </c>
      <c r="H32" s="56">
        <v>41120</v>
      </c>
      <c r="I32" s="43" t="s">
        <v>141</v>
      </c>
      <c r="J32" s="197">
        <f t="shared" ref="J32:J33" si="1">J33</f>
        <v>0.7</v>
      </c>
    </row>
    <row r="33" spans="1:10" ht="40.5" customHeight="1">
      <c r="A33" s="29" t="s">
        <v>143</v>
      </c>
      <c r="B33" s="70">
        <v>926</v>
      </c>
      <c r="C33" s="56" t="s">
        <v>35</v>
      </c>
      <c r="D33" s="56" t="s">
        <v>36</v>
      </c>
      <c r="E33" s="56">
        <v>89</v>
      </c>
      <c r="F33" s="56">
        <v>1</v>
      </c>
      <c r="G33" s="43" t="s">
        <v>138</v>
      </c>
      <c r="H33" s="56">
        <v>41120</v>
      </c>
      <c r="I33" s="43" t="s">
        <v>142</v>
      </c>
      <c r="J33" s="197">
        <f t="shared" si="1"/>
        <v>0.7</v>
      </c>
    </row>
    <row r="34" spans="1:10" ht="40.5" customHeight="1">
      <c r="A34" s="65" t="s">
        <v>126</v>
      </c>
      <c r="B34" s="70">
        <v>926</v>
      </c>
      <c r="C34" s="56" t="s">
        <v>35</v>
      </c>
      <c r="D34" s="56" t="s">
        <v>36</v>
      </c>
      <c r="E34" s="56">
        <v>89</v>
      </c>
      <c r="F34" s="56">
        <v>1</v>
      </c>
      <c r="G34" s="43" t="s">
        <v>138</v>
      </c>
      <c r="H34" s="56">
        <v>41120</v>
      </c>
      <c r="I34" s="43" t="s">
        <v>64</v>
      </c>
      <c r="J34" s="197">
        <v>0.7</v>
      </c>
    </row>
    <row r="35" spans="1:10" ht="39.75" customHeight="1">
      <c r="A35" s="29" t="s">
        <v>161</v>
      </c>
      <c r="B35" s="70">
        <v>926</v>
      </c>
      <c r="C35" s="56" t="s">
        <v>35</v>
      </c>
      <c r="D35" s="56" t="s">
        <v>36</v>
      </c>
      <c r="E35" s="56">
        <v>89</v>
      </c>
      <c r="F35" s="56">
        <v>1</v>
      </c>
      <c r="G35" s="43" t="s">
        <v>138</v>
      </c>
      <c r="H35" s="56">
        <v>41120</v>
      </c>
      <c r="I35" s="43" t="s">
        <v>172</v>
      </c>
      <c r="J35" s="197">
        <f t="shared" ref="J35:J36" si="2">J36</f>
        <v>173.9</v>
      </c>
    </row>
    <row r="36" spans="1:10" ht="37.5" customHeight="1">
      <c r="A36" s="44" t="s">
        <v>146</v>
      </c>
      <c r="B36" s="70">
        <v>926</v>
      </c>
      <c r="C36" s="56" t="s">
        <v>35</v>
      </c>
      <c r="D36" s="56" t="s">
        <v>36</v>
      </c>
      <c r="E36" s="56">
        <v>89</v>
      </c>
      <c r="F36" s="56">
        <v>1</v>
      </c>
      <c r="G36" s="43" t="s">
        <v>138</v>
      </c>
      <c r="H36" s="56">
        <v>41120</v>
      </c>
      <c r="I36" s="43" t="s">
        <v>145</v>
      </c>
      <c r="J36" s="199">
        <f t="shared" si="2"/>
        <v>173.9</v>
      </c>
    </row>
    <row r="37" spans="1:10" ht="37.5" customHeight="1">
      <c r="A37" s="72" t="s">
        <v>177</v>
      </c>
      <c r="B37" s="70">
        <v>926</v>
      </c>
      <c r="C37" s="56" t="s">
        <v>35</v>
      </c>
      <c r="D37" s="56" t="s">
        <v>36</v>
      </c>
      <c r="E37" s="56">
        <v>89</v>
      </c>
      <c r="F37" s="56">
        <v>1</v>
      </c>
      <c r="G37" s="43" t="s">
        <v>138</v>
      </c>
      <c r="H37" s="56">
        <v>41120</v>
      </c>
      <c r="I37" s="43" t="s">
        <v>65</v>
      </c>
      <c r="J37" s="199">
        <v>173.9</v>
      </c>
    </row>
    <row r="38" spans="1:10" ht="37.5" customHeight="1">
      <c r="A38" s="66" t="s">
        <v>171</v>
      </c>
      <c r="B38" s="70">
        <v>926</v>
      </c>
      <c r="C38" s="56" t="s">
        <v>35</v>
      </c>
      <c r="D38" s="56" t="s">
        <v>36</v>
      </c>
      <c r="E38" s="56">
        <v>89</v>
      </c>
      <c r="F38" s="56">
        <v>1</v>
      </c>
      <c r="G38" s="43" t="s">
        <v>138</v>
      </c>
      <c r="H38" s="56">
        <v>41120</v>
      </c>
      <c r="I38" s="43" t="s">
        <v>170</v>
      </c>
      <c r="J38" s="199">
        <f>J39</f>
        <v>102.7</v>
      </c>
    </row>
    <row r="39" spans="1:10" ht="37.5" customHeight="1">
      <c r="A39" s="66" t="s">
        <v>167</v>
      </c>
      <c r="B39" s="70">
        <v>926</v>
      </c>
      <c r="C39" s="56" t="s">
        <v>35</v>
      </c>
      <c r="D39" s="56" t="s">
        <v>36</v>
      </c>
      <c r="E39" s="56">
        <v>89</v>
      </c>
      <c r="F39" s="56">
        <v>1</v>
      </c>
      <c r="G39" s="43" t="s">
        <v>138</v>
      </c>
      <c r="H39" s="56">
        <v>41120</v>
      </c>
      <c r="I39" s="43" t="s">
        <v>140</v>
      </c>
      <c r="J39" s="197">
        <f>J40+J41+J42</f>
        <v>102.7</v>
      </c>
    </row>
    <row r="40" spans="1:10" ht="37.5" customHeight="1">
      <c r="A40" s="45" t="s">
        <v>127</v>
      </c>
      <c r="B40" s="70">
        <v>926</v>
      </c>
      <c r="C40" s="56" t="s">
        <v>35</v>
      </c>
      <c r="D40" s="56" t="s">
        <v>36</v>
      </c>
      <c r="E40" s="56">
        <v>89</v>
      </c>
      <c r="F40" s="56">
        <v>1</v>
      </c>
      <c r="G40" s="43" t="s">
        <v>138</v>
      </c>
      <c r="H40" s="56">
        <v>41120</v>
      </c>
      <c r="I40" s="43" t="s">
        <v>62</v>
      </c>
      <c r="J40" s="197">
        <v>87.2</v>
      </c>
    </row>
    <row r="41" spans="1:10" ht="37.5" customHeight="1">
      <c r="A41" s="45" t="s">
        <v>192</v>
      </c>
      <c r="B41" s="70">
        <v>926</v>
      </c>
      <c r="C41" s="56" t="s">
        <v>35</v>
      </c>
      <c r="D41" s="56" t="s">
        <v>36</v>
      </c>
      <c r="E41" s="56">
        <v>89</v>
      </c>
      <c r="F41" s="56">
        <v>1</v>
      </c>
      <c r="G41" s="43" t="s">
        <v>138</v>
      </c>
      <c r="H41" s="56">
        <v>41120</v>
      </c>
      <c r="I41" s="43" t="s">
        <v>193</v>
      </c>
      <c r="J41" s="197">
        <v>7.5</v>
      </c>
    </row>
    <row r="42" spans="1:10" ht="37.5" customHeight="1">
      <c r="A42" s="45"/>
      <c r="B42" s="70"/>
      <c r="C42" s="56" t="s">
        <v>330</v>
      </c>
      <c r="D42" s="56" t="s">
        <v>331</v>
      </c>
      <c r="E42" s="56">
        <v>89</v>
      </c>
      <c r="F42" s="56">
        <v>1</v>
      </c>
      <c r="G42" s="43" t="s">
        <v>138</v>
      </c>
      <c r="H42" s="56">
        <v>41120</v>
      </c>
      <c r="I42" s="43" t="s">
        <v>329</v>
      </c>
      <c r="J42" s="197">
        <v>8</v>
      </c>
    </row>
    <row r="43" spans="1:10" ht="89.25" customHeight="1">
      <c r="A43" s="200" t="s">
        <v>123</v>
      </c>
      <c r="B43" s="70">
        <v>926</v>
      </c>
      <c r="C43" s="195" t="s">
        <v>35</v>
      </c>
      <c r="D43" s="195" t="s">
        <v>36</v>
      </c>
      <c r="E43" s="195"/>
      <c r="F43" s="194"/>
      <c r="G43" s="195"/>
      <c r="H43" s="194"/>
      <c r="I43" s="201"/>
      <c r="J43" s="202">
        <f>J44</f>
        <v>1070.0999999999999</v>
      </c>
    </row>
    <row r="44" spans="1:10" s="110" customFormat="1" ht="37.5" customHeight="1">
      <c r="A44" s="111" t="s">
        <v>129</v>
      </c>
      <c r="B44" s="70">
        <v>926</v>
      </c>
      <c r="C44" s="108" t="s">
        <v>35</v>
      </c>
      <c r="D44" s="108" t="s">
        <v>36</v>
      </c>
      <c r="E44" s="108">
        <v>89</v>
      </c>
      <c r="F44" s="109">
        <v>0</v>
      </c>
      <c r="G44" s="108"/>
      <c r="H44" s="109"/>
      <c r="I44" s="203"/>
      <c r="J44" s="204">
        <f>J45</f>
        <v>1070.0999999999999</v>
      </c>
    </row>
    <row r="45" spans="1:10" s="110" customFormat="1" ht="37.5" customHeight="1">
      <c r="A45" s="111" t="s">
        <v>130</v>
      </c>
      <c r="B45" s="70">
        <v>926</v>
      </c>
      <c r="C45" s="108" t="s">
        <v>35</v>
      </c>
      <c r="D45" s="108" t="s">
        <v>36</v>
      </c>
      <c r="E45" s="108">
        <v>89</v>
      </c>
      <c r="F45" s="109">
        <v>1</v>
      </c>
      <c r="G45" s="108"/>
      <c r="H45" s="109"/>
      <c r="I45" s="203"/>
      <c r="J45" s="204">
        <f>J46</f>
        <v>1070.0999999999999</v>
      </c>
    </row>
    <row r="46" spans="1:10" s="110" customFormat="1" ht="60.75" customHeight="1">
      <c r="A46" s="116" t="s">
        <v>325</v>
      </c>
      <c r="B46" s="70">
        <v>926</v>
      </c>
      <c r="C46" s="108" t="s">
        <v>35</v>
      </c>
      <c r="D46" s="108" t="s">
        <v>36</v>
      </c>
      <c r="E46" s="108">
        <v>89</v>
      </c>
      <c r="F46" s="109">
        <v>1</v>
      </c>
      <c r="G46" s="108" t="s">
        <v>138</v>
      </c>
      <c r="H46" s="109">
        <v>44203</v>
      </c>
      <c r="I46" s="203"/>
      <c r="J46" s="204">
        <f>J47+J51</f>
        <v>1070.0999999999999</v>
      </c>
    </row>
    <row r="47" spans="1:10" s="110" customFormat="1" ht="37.5" customHeight="1">
      <c r="A47" s="111" t="s">
        <v>144</v>
      </c>
      <c r="B47" s="70">
        <v>926</v>
      </c>
      <c r="C47" s="108" t="s">
        <v>35</v>
      </c>
      <c r="D47" s="108" t="s">
        <v>36</v>
      </c>
      <c r="E47" s="108">
        <v>89</v>
      </c>
      <c r="F47" s="109">
        <v>1</v>
      </c>
      <c r="G47" s="108" t="s">
        <v>138</v>
      </c>
      <c r="H47" s="109">
        <v>44203</v>
      </c>
      <c r="I47" s="203" t="s">
        <v>141</v>
      </c>
      <c r="J47" s="204">
        <f>J48</f>
        <v>644.6</v>
      </c>
    </row>
    <row r="48" spans="1:10" s="110" customFormat="1" ht="37.5" customHeight="1">
      <c r="A48" s="111" t="s">
        <v>143</v>
      </c>
      <c r="B48" s="70">
        <v>926</v>
      </c>
      <c r="C48" s="108" t="s">
        <v>35</v>
      </c>
      <c r="D48" s="108" t="s">
        <v>36</v>
      </c>
      <c r="E48" s="108">
        <v>89</v>
      </c>
      <c r="F48" s="109">
        <v>1</v>
      </c>
      <c r="G48" s="108" t="s">
        <v>138</v>
      </c>
      <c r="H48" s="109">
        <v>44203</v>
      </c>
      <c r="I48" s="203" t="s">
        <v>142</v>
      </c>
      <c r="J48" s="204">
        <f>J49+J50</f>
        <v>644.6</v>
      </c>
    </row>
    <row r="49" spans="1:10" s="110" customFormat="1" ht="37.5" customHeight="1">
      <c r="A49" s="45" t="s">
        <v>120</v>
      </c>
      <c r="B49" s="70">
        <v>926</v>
      </c>
      <c r="C49" s="108" t="s">
        <v>35</v>
      </c>
      <c r="D49" s="108" t="s">
        <v>36</v>
      </c>
      <c r="E49" s="108">
        <v>89</v>
      </c>
      <c r="F49" s="109">
        <v>1</v>
      </c>
      <c r="G49" s="108" t="s">
        <v>138</v>
      </c>
      <c r="H49" s="109">
        <v>44203</v>
      </c>
      <c r="I49" s="236">
        <v>121</v>
      </c>
      <c r="J49" s="204">
        <v>495</v>
      </c>
    </row>
    <row r="50" spans="1:10" s="110" customFormat="1" ht="37.5" customHeight="1">
      <c r="A50" s="45" t="s">
        <v>121</v>
      </c>
      <c r="B50" s="70">
        <v>926</v>
      </c>
      <c r="C50" s="108" t="s">
        <v>35</v>
      </c>
      <c r="D50" s="108" t="s">
        <v>36</v>
      </c>
      <c r="E50" s="108">
        <v>89</v>
      </c>
      <c r="F50" s="109">
        <v>1</v>
      </c>
      <c r="G50" s="108" t="s">
        <v>138</v>
      </c>
      <c r="H50" s="109">
        <v>44203</v>
      </c>
      <c r="I50" s="236">
        <v>129</v>
      </c>
      <c r="J50" s="204">
        <v>149.6</v>
      </c>
    </row>
    <row r="51" spans="1:10" s="110" customFormat="1" ht="37.5" customHeight="1">
      <c r="A51" s="111" t="s">
        <v>161</v>
      </c>
      <c r="B51" s="70">
        <v>926</v>
      </c>
      <c r="C51" s="108" t="s">
        <v>35</v>
      </c>
      <c r="D51" s="108" t="s">
        <v>36</v>
      </c>
      <c r="E51" s="108">
        <v>89</v>
      </c>
      <c r="F51" s="109">
        <v>1</v>
      </c>
      <c r="G51" s="108" t="s">
        <v>138</v>
      </c>
      <c r="H51" s="109">
        <v>44203</v>
      </c>
      <c r="I51" s="203" t="s">
        <v>172</v>
      </c>
      <c r="J51" s="204">
        <f t="shared" ref="J51:J52" si="3">J52</f>
        <v>425.5</v>
      </c>
    </row>
    <row r="52" spans="1:10" s="110" customFormat="1" ht="37.5" customHeight="1">
      <c r="A52" s="111" t="s">
        <v>146</v>
      </c>
      <c r="B52" s="70">
        <v>926</v>
      </c>
      <c r="C52" s="108" t="s">
        <v>35</v>
      </c>
      <c r="D52" s="108" t="s">
        <v>36</v>
      </c>
      <c r="E52" s="108">
        <v>89</v>
      </c>
      <c r="F52" s="109">
        <v>1</v>
      </c>
      <c r="G52" s="108" t="s">
        <v>138</v>
      </c>
      <c r="H52" s="109">
        <v>44203</v>
      </c>
      <c r="I52" s="203" t="s">
        <v>145</v>
      </c>
      <c r="J52" s="204">
        <f t="shared" si="3"/>
        <v>425.5</v>
      </c>
    </row>
    <row r="53" spans="1:10" s="110" customFormat="1" ht="32.25" customHeight="1">
      <c r="A53" s="72" t="s">
        <v>177</v>
      </c>
      <c r="B53" s="70">
        <v>926</v>
      </c>
      <c r="C53" s="108" t="s">
        <v>35</v>
      </c>
      <c r="D53" s="108" t="s">
        <v>36</v>
      </c>
      <c r="E53" s="108">
        <v>89</v>
      </c>
      <c r="F53" s="109">
        <v>1</v>
      </c>
      <c r="G53" s="108" t="s">
        <v>138</v>
      </c>
      <c r="H53" s="109">
        <v>44203</v>
      </c>
      <c r="I53" s="236">
        <v>244</v>
      </c>
      <c r="J53" s="204">
        <v>425.5</v>
      </c>
    </row>
    <row r="54" spans="1:10" ht="66" customHeight="1">
      <c r="A54" s="205" t="s">
        <v>147</v>
      </c>
      <c r="B54" s="70">
        <v>926</v>
      </c>
      <c r="C54" s="194" t="s">
        <v>35</v>
      </c>
      <c r="D54" s="194" t="s">
        <v>36</v>
      </c>
      <c r="E54" s="108">
        <v>89</v>
      </c>
      <c r="F54" s="109">
        <v>1</v>
      </c>
      <c r="G54" s="108" t="s">
        <v>138</v>
      </c>
      <c r="H54" s="195">
        <v>77150</v>
      </c>
      <c r="I54" s="194"/>
      <c r="J54" s="196">
        <f t="shared" ref="J54:J55" si="4">J55</f>
        <v>0.3</v>
      </c>
    </row>
    <row r="55" spans="1:10" ht="34.5" customHeight="1">
      <c r="A55" s="29" t="s">
        <v>161</v>
      </c>
      <c r="B55" s="70">
        <v>926</v>
      </c>
      <c r="C55" s="43" t="s">
        <v>35</v>
      </c>
      <c r="D55" s="43" t="s">
        <v>36</v>
      </c>
      <c r="E55" s="108">
        <v>89</v>
      </c>
      <c r="F55" s="109">
        <v>1</v>
      </c>
      <c r="G55" s="108" t="s">
        <v>138</v>
      </c>
      <c r="H55" s="56">
        <v>77150</v>
      </c>
      <c r="I55" s="43" t="s">
        <v>172</v>
      </c>
      <c r="J55" s="197">
        <f t="shared" si="4"/>
        <v>0.3</v>
      </c>
    </row>
    <row r="56" spans="1:10" ht="42.75" customHeight="1">
      <c r="A56" s="44" t="s">
        <v>146</v>
      </c>
      <c r="B56" s="70">
        <v>926</v>
      </c>
      <c r="C56" s="43" t="s">
        <v>35</v>
      </c>
      <c r="D56" s="43" t="s">
        <v>36</v>
      </c>
      <c r="E56" s="108">
        <v>89</v>
      </c>
      <c r="F56" s="109">
        <v>1</v>
      </c>
      <c r="G56" s="108" t="s">
        <v>138</v>
      </c>
      <c r="H56" s="56">
        <v>77150</v>
      </c>
      <c r="I56" s="43" t="s">
        <v>145</v>
      </c>
      <c r="J56" s="206">
        <f>J57</f>
        <v>0.3</v>
      </c>
    </row>
    <row r="57" spans="1:10" ht="30" customHeight="1">
      <c r="A57" s="72" t="s">
        <v>177</v>
      </c>
      <c r="B57" s="70">
        <v>926</v>
      </c>
      <c r="C57" s="43" t="s">
        <v>35</v>
      </c>
      <c r="D57" s="43" t="s">
        <v>36</v>
      </c>
      <c r="E57" s="108">
        <v>89</v>
      </c>
      <c r="F57" s="109">
        <v>1</v>
      </c>
      <c r="G57" s="108" t="s">
        <v>138</v>
      </c>
      <c r="H57" s="56">
        <v>77150</v>
      </c>
      <c r="I57" s="43" t="s">
        <v>65</v>
      </c>
      <c r="J57" s="206">
        <v>0.3</v>
      </c>
    </row>
    <row r="58" spans="1:10" ht="18.75" customHeight="1">
      <c r="A58" s="103" t="s">
        <v>128</v>
      </c>
      <c r="B58" s="70">
        <v>926</v>
      </c>
      <c r="C58" s="106" t="s">
        <v>35</v>
      </c>
      <c r="D58" s="114">
        <v>11</v>
      </c>
      <c r="E58" s="114"/>
      <c r="F58" s="114"/>
      <c r="G58" s="115"/>
      <c r="H58" s="114"/>
      <c r="I58" s="104"/>
      <c r="J58" s="207">
        <f>J59</f>
        <v>20</v>
      </c>
    </row>
    <row r="59" spans="1:10" ht="18.75" customHeight="1">
      <c r="A59" s="35" t="s">
        <v>129</v>
      </c>
      <c r="B59" s="70">
        <v>926</v>
      </c>
      <c r="C59" s="56" t="s">
        <v>35</v>
      </c>
      <c r="D59" s="36">
        <v>11</v>
      </c>
      <c r="E59" s="36">
        <v>89</v>
      </c>
      <c r="F59" s="36">
        <v>0</v>
      </c>
      <c r="G59" s="46"/>
      <c r="H59" s="36"/>
      <c r="I59" s="43"/>
      <c r="J59" s="197">
        <f>J60</f>
        <v>20</v>
      </c>
    </row>
    <row r="60" spans="1:10" ht="57" customHeight="1">
      <c r="A60" s="35" t="s">
        <v>130</v>
      </c>
      <c r="B60" s="70">
        <v>926</v>
      </c>
      <c r="C60" s="56" t="s">
        <v>35</v>
      </c>
      <c r="D60" s="36">
        <v>11</v>
      </c>
      <c r="E60" s="36">
        <v>89</v>
      </c>
      <c r="F60" s="36">
        <v>1</v>
      </c>
      <c r="G60" s="46" t="s">
        <v>138</v>
      </c>
      <c r="H60" s="36"/>
      <c r="I60" s="43"/>
      <c r="J60" s="197">
        <f>J61</f>
        <v>20</v>
      </c>
    </row>
    <row r="61" spans="1:10" ht="26.25" customHeight="1">
      <c r="A61" s="35" t="s">
        <v>148</v>
      </c>
      <c r="B61" s="70">
        <v>926</v>
      </c>
      <c r="C61" s="56" t="s">
        <v>35</v>
      </c>
      <c r="D61" s="36">
        <v>11</v>
      </c>
      <c r="E61" s="36">
        <v>89</v>
      </c>
      <c r="F61" s="36">
        <v>1</v>
      </c>
      <c r="G61" s="46" t="s">
        <v>138</v>
      </c>
      <c r="H61" s="36">
        <v>41180</v>
      </c>
      <c r="I61" s="43"/>
      <c r="J61" s="197">
        <f>J62</f>
        <v>20</v>
      </c>
    </row>
    <row r="62" spans="1:10" ht="18.75" customHeight="1">
      <c r="A62" s="35" t="s">
        <v>131</v>
      </c>
      <c r="B62" s="70">
        <v>926</v>
      </c>
      <c r="C62" s="56" t="s">
        <v>35</v>
      </c>
      <c r="D62" s="36">
        <v>11</v>
      </c>
      <c r="E62" s="36">
        <v>89</v>
      </c>
      <c r="F62" s="36">
        <v>1</v>
      </c>
      <c r="G62" s="46" t="s">
        <v>138</v>
      </c>
      <c r="H62" s="36">
        <v>41180</v>
      </c>
      <c r="I62" s="43" t="s">
        <v>66</v>
      </c>
      <c r="J62" s="199">
        <f>пр4!I47</f>
        <v>20</v>
      </c>
    </row>
    <row r="63" spans="1:10" ht="18.75" customHeight="1">
      <c r="A63" s="120" t="s">
        <v>149</v>
      </c>
      <c r="B63" s="70">
        <v>926</v>
      </c>
      <c r="C63" s="104" t="s">
        <v>35</v>
      </c>
      <c r="D63" s="104" t="s">
        <v>47</v>
      </c>
      <c r="E63" s="104"/>
      <c r="F63" s="104"/>
      <c r="G63" s="104"/>
      <c r="H63" s="104"/>
      <c r="I63" s="104"/>
      <c r="J63" s="207">
        <f t="shared" ref="J63:J68" si="5">J64</f>
        <v>10</v>
      </c>
    </row>
    <row r="64" spans="1:10" ht="35.25" customHeight="1">
      <c r="A64" s="49" t="s">
        <v>129</v>
      </c>
      <c r="B64" s="70">
        <v>926</v>
      </c>
      <c r="C64" s="43" t="s">
        <v>35</v>
      </c>
      <c r="D64" s="43" t="s">
        <v>47</v>
      </c>
      <c r="E64" s="43" t="s">
        <v>136</v>
      </c>
      <c r="F64" s="43" t="s">
        <v>137</v>
      </c>
      <c r="G64" s="43"/>
      <c r="H64" s="43"/>
      <c r="I64" s="43"/>
      <c r="J64" s="197">
        <f t="shared" si="5"/>
        <v>10</v>
      </c>
    </row>
    <row r="65" spans="1:10" ht="48" customHeight="1">
      <c r="A65" s="45" t="s">
        <v>130</v>
      </c>
      <c r="B65" s="70">
        <v>926</v>
      </c>
      <c r="C65" s="43" t="s">
        <v>35</v>
      </c>
      <c r="D65" s="43" t="s">
        <v>47</v>
      </c>
      <c r="E65" s="43" t="s">
        <v>136</v>
      </c>
      <c r="F65" s="43" t="s">
        <v>56</v>
      </c>
      <c r="G65" s="43"/>
      <c r="H65" s="43"/>
      <c r="I65" s="43"/>
      <c r="J65" s="197">
        <f t="shared" si="5"/>
        <v>10</v>
      </c>
    </row>
    <row r="66" spans="1:10" ht="18.75" customHeight="1">
      <c r="A66" s="29" t="s">
        <v>124</v>
      </c>
      <c r="B66" s="70">
        <v>926</v>
      </c>
      <c r="C66" s="43" t="s">
        <v>35</v>
      </c>
      <c r="D66" s="43" t="s">
        <v>47</v>
      </c>
      <c r="E66" s="43" t="s">
        <v>136</v>
      </c>
      <c r="F66" s="43" t="s">
        <v>56</v>
      </c>
      <c r="G66" s="43" t="s">
        <v>138</v>
      </c>
      <c r="H66" s="43" t="s">
        <v>150</v>
      </c>
      <c r="I66" s="43"/>
      <c r="J66" s="197">
        <f t="shared" si="5"/>
        <v>10</v>
      </c>
    </row>
    <row r="67" spans="1:10" ht="29.25" customHeight="1">
      <c r="A67" s="208" t="s">
        <v>307</v>
      </c>
      <c r="B67" s="70">
        <v>926</v>
      </c>
      <c r="C67" s="43" t="s">
        <v>35</v>
      </c>
      <c r="D67" s="43" t="s">
        <v>47</v>
      </c>
      <c r="E67" s="43" t="s">
        <v>136</v>
      </c>
      <c r="F67" s="43" t="s">
        <v>56</v>
      </c>
      <c r="G67" s="43" t="s">
        <v>138</v>
      </c>
      <c r="H67" s="43" t="s">
        <v>151</v>
      </c>
      <c r="I67" s="43"/>
      <c r="J67" s="197">
        <f t="shared" si="5"/>
        <v>10</v>
      </c>
    </row>
    <row r="68" spans="1:10" ht="33.75" customHeight="1">
      <c r="A68" s="29" t="s">
        <v>161</v>
      </c>
      <c r="B68" s="70">
        <v>926</v>
      </c>
      <c r="C68" s="43" t="s">
        <v>35</v>
      </c>
      <c r="D68" s="43" t="s">
        <v>47</v>
      </c>
      <c r="E68" s="43" t="s">
        <v>136</v>
      </c>
      <c r="F68" s="43" t="s">
        <v>56</v>
      </c>
      <c r="G68" s="43" t="s">
        <v>138</v>
      </c>
      <c r="H68" s="43" t="s">
        <v>151</v>
      </c>
      <c r="I68" s="43" t="s">
        <v>172</v>
      </c>
      <c r="J68" s="197">
        <f t="shared" si="5"/>
        <v>10</v>
      </c>
    </row>
    <row r="69" spans="1:10" ht="43.5" customHeight="1">
      <c r="A69" s="44" t="s">
        <v>146</v>
      </c>
      <c r="B69" s="70">
        <v>926</v>
      </c>
      <c r="C69" s="43" t="s">
        <v>35</v>
      </c>
      <c r="D69" s="43" t="s">
        <v>47</v>
      </c>
      <c r="E69" s="43" t="s">
        <v>136</v>
      </c>
      <c r="F69" s="43" t="s">
        <v>56</v>
      </c>
      <c r="G69" s="43" t="s">
        <v>138</v>
      </c>
      <c r="H69" s="43" t="s">
        <v>151</v>
      </c>
      <c r="I69" s="43" t="s">
        <v>145</v>
      </c>
      <c r="J69" s="199">
        <f>J70</f>
        <v>10</v>
      </c>
    </row>
    <row r="70" spans="1:10" ht="29.25" customHeight="1">
      <c r="A70" s="72" t="s">
        <v>177</v>
      </c>
      <c r="B70" s="70">
        <v>926</v>
      </c>
      <c r="C70" s="43" t="s">
        <v>35</v>
      </c>
      <c r="D70" s="43" t="s">
        <v>47</v>
      </c>
      <c r="E70" s="43" t="s">
        <v>136</v>
      </c>
      <c r="F70" s="43" t="s">
        <v>56</v>
      </c>
      <c r="G70" s="43" t="s">
        <v>138</v>
      </c>
      <c r="H70" s="43" t="s">
        <v>151</v>
      </c>
      <c r="I70" s="43" t="s">
        <v>65</v>
      </c>
      <c r="J70" s="199">
        <f>пр4!I54</f>
        <v>10</v>
      </c>
    </row>
    <row r="71" spans="1:10" ht="18.75">
      <c r="A71" s="121" t="s">
        <v>37</v>
      </c>
      <c r="B71" s="70">
        <v>926</v>
      </c>
      <c r="C71" s="113" t="s">
        <v>38</v>
      </c>
      <c r="D71" s="113"/>
      <c r="E71" s="113"/>
      <c r="F71" s="113"/>
      <c r="G71" s="113"/>
      <c r="H71" s="113"/>
      <c r="I71" s="113"/>
      <c r="J71" s="209">
        <f>J72</f>
        <v>78.699999999999989</v>
      </c>
    </row>
    <row r="72" spans="1:10" ht="18.75">
      <c r="A72" s="69" t="s">
        <v>176</v>
      </c>
      <c r="B72" s="70">
        <v>926</v>
      </c>
      <c r="C72" s="54" t="s">
        <v>38</v>
      </c>
      <c r="D72" s="54" t="s">
        <v>45</v>
      </c>
      <c r="E72" s="54"/>
      <c r="F72" s="54"/>
      <c r="G72" s="54"/>
      <c r="H72" s="54"/>
      <c r="I72" s="54"/>
      <c r="J72" s="210">
        <f>J75</f>
        <v>78.699999999999989</v>
      </c>
    </row>
    <row r="73" spans="1:10" ht="37.5">
      <c r="A73" s="35" t="s">
        <v>129</v>
      </c>
      <c r="B73" s="70">
        <v>926</v>
      </c>
      <c r="C73" s="54" t="s">
        <v>38</v>
      </c>
      <c r="D73" s="54" t="s">
        <v>45</v>
      </c>
      <c r="E73" s="36">
        <v>89</v>
      </c>
      <c r="F73" s="36">
        <v>0</v>
      </c>
      <c r="G73" s="46"/>
      <c r="H73" s="54"/>
      <c r="I73" s="54"/>
      <c r="J73" s="210">
        <f t="shared" ref="J73:J74" si="6">J74</f>
        <v>78.699999999999989</v>
      </c>
    </row>
    <row r="74" spans="1:10" ht="56.25">
      <c r="A74" s="35" t="s">
        <v>130</v>
      </c>
      <c r="B74" s="70">
        <v>926</v>
      </c>
      <c r="C74" s="54" t="s">
        <v>38</v>
      </c>
      <c r="D74" s="54" t="s">
        <v>45</v>
      </c>
      <c r="E74" s="36">
        <v>89</v>
      </c>
      <c r="F74" s="36">
        <v>1</v>
      </c>
      <c r="G74" s="46" t="s">
        <v>138</v>
      </c>
      <c r="H74" s="54"/>
      <c r="I74" s="54"/>
      <c r="J74" s="210">
        <f t="shared" si="6"/>
        <v>78.699999999999989</v>
      </c>
    </row>
    <row r="75" spans="1:10" ht="37.5">
      <c r="A75" s="69" t="s">
        <v>39</v>
      </c>
      <c r="B75" s="70">
        <v>926</v>
      </c>
      <c r="C75" s="54" t="s">
        <v>38</v>
      </c>
      <c r="D75" s="54" t="s">
        <v>38</v>
      </c>
      <c r="E75" s="36">
        <v>89</v>
      </c>
      <c r="F75" s="36">
        <v>1</v>
      </c>
      <c r="G75" s="46" t="s">
        <v>138</v>
      </c>
      <c r="H75" s="46" t="s">
        <v>138</v>
      </c>
      <c r="I75" s="54"/>
      <c r="J75" s="210">
        <f>J76+J80</f>
        <v>78.699999999999989</v>
      </c>
    </row>
    <row r="76" spans="1:10" ht="55.5" customHeight="1">
      <c r="A76" s="38" t="s">
        <v>144</v>
      </c>
      <c r="B76" s="70">
        <v>926</v>
      </c>
      <c r="C76" s="54" t="s">
        <v>38</v>
      </c>
      <c r="D76" s="54" t="s">
        <v>45</v>
      </c>
      <c r="E76" s="36">
        <v>89</v>
      </c>
      <c r="F76" s="36">
        <v>1</v>
      </c>
      <c r="G76" s="46" t="s">
        <v>138</v>
      </c>
      <c r="H76" s="54" t="s">
        <v>152</v>
      </c>
      <c r="I76" s="54" t="s">
        <v>141</v>
      </c>
      <c r="J76" s="210">
        <f>J77</f>
        <v>77.699999999999989</v>
      </c>
    </row>
    <row r="77" spans="1:10" ht="49.5" customHeight="1">
      <c r="A77" s="29" t="s">
        <v>143</v>
      </c>
      <c r="B77" s="70">
        <v>926</v>
      </c>
      <c r="C77" s="54" t="s">
        <v>38</v>
      </c>
      <c r="D77" s="54" t="s">
        <v>45</v>
      </c>
      <c r="E77" s="36">
        <v>89</v>
      </c>
      <c r="F77" s="36">
        <v>1</v>
      </c>
      <c r="G77" s="46" t="s">
        <v>138</v>
      </c>
      <c r="H77" s="54" t="s">
        <v>152</v>
      </c>
      <c r="I77" s="54" t="s">
        <v>142</v>
      </c>
      <c r="J77" s="211">
        <f>J78+J79</f>
        <v>77.699999999999989</v>
      </c>
    </row>
    <row r="78" spans="1:10" ht="49.5" customHeight="1">
      <c r="A78" s="71" t="s">
        <v>120</v>
      </c>
      <c r="B78" s="70">
        <v>926</v>
      </c>
      <c r="C78" s="54" t="s">
        <v>38</v>
      </c>
      <c r="D78" s="54" t="s">
        <v>45</v>
      </c>
      <c r="E78" s="36">
        <v>89</v>
      </c>
      <c r="F78" s="36">
        <v>1</v>
      </c>
      <c r="G78" s="46" t="s">
        <v>138</v>
      </c>
      <c r="H78" s="54" t="s">
        <v>152</v>
      </c>
      <c r="I78" s="54" t="s">
        <v>63</v>
      </c>
      <c r="J78" s="211">
        <v>59.8</v>
      </c>
    </row>
    <row r="79" spans="1:10" ht="49.5" customHeight="1">
      <c r="A79" s="71" t="s">
        <v>121</v>
      </c>
      <c r="B79" s="70">
        <v>926</v>
      </c>
      <c r="C79" s="54" t="s">
        <v>38</v>
      </c>
      <c r="D79" s="54" t="s">
        <v>45</v>
      </c>
      <c r="E79" s="36">
        <v>89</v>
      </c>
      <c r="F79" s="36">
        <v>1</v>
      </c>
      <c r="G79" s="46" t="s">
        <v>138</v>
      </c>
      <c r="H79" s="54" t="s">
        <v>152</v>
      </c>
      <c r="I79" s="54" t="s">
        <v>122</v>
      </c>
      <c r="J79" s="211">
        <v>17.899999999999999</v>
      </c>
    </row>
    <row r="80" spans="1:10" ht="37.5">
      <c r="A80" s="29" t="s">
        <v>161</v>
      </c>
      <c r="B80" s="70">
        <v>926</v>
      </c>
      <c r="C80" s="54" t="s">
        <v>38</v>
      </c>
      <c r="D80" s="54" t="s">
        <v>45</v>
      </c>
      <c r="E80" s="36">
        <v>89</v>
      </c>
      <c r="F80" s="36">
        <v>1</v>
      </c>
      <c r="G80" s="46" t="s">
        <v>138</v>
      </c>
      <c r="H80" s="54" t="s">
        <v>152</v>
      </c>
      <c r="I80" s="54" t="s">
        <v>172</v>
      </c>
      <c r="J80" s="210">
        <f t="shared" ref="J80:J81" si="7">J81</f>
        <v>1</v>
      </c>
    </row>
    <row r="81" spans="1:11" ht="37.5">
      <c r="A81" s="44" t="s">
        <v>146</v>
      </c>
      <c r="B81" s="70">
        <v>926</v>
      </c>
      <c r="C81" s="54" t="s">
        <v>38</v>
      </c>
      <c r="D81" s="54" t="s">
        <v>45</v>
      </c>
      <c r="E81" s="36">
        <v>89</v>
      </c>
      <c r="F81" s="36">
        <v>1</v>
      </c>
      <c r="G81" s="46" t="s">
        <v>138</v>
      </c>
      <c r="H81" s="54" t="s">
        <v>152</v>
      </c>
      <c r="I81" s="54" t="s">
        <v>145</v>
      </c>
      <c r="J81" s="211">
        <f t="shared" si="7"/>
        <v>1</v>
      </c>
    </row>
    <row r="82" spans="1:11" ht="18.75">
      <c r="A82" s="72" t="s">
        <v>177</v>
      </c>
      <c r="B82" s="70">
        <v>926</v>
      </c>
      <c r="C82" s="54" t="s">
        <v>38</v>
      </c>
      <c r="D82" s="54" t="s">
        <v>45</v>
      </c>
      <c r="E82" s="36">
        <v>89</v>
      </c>
      <c r="F82" s="36">
        <v>1</v>
      </c>
      <c r="G82" s="46" t="s">
        <v>138</v>
      </c>
      <c r="H82" s="54" t="s">
        <v>152</v>
      </c>
      <c r="I82" s="54" t="s">
        <v>65</v>
      </c>
      <c r="J82" s="211">
        <v>1</v>
      </c>
    </row>
    <row r="83" spans="1:11" ht="18.75">
      <c r="A83" s="212" t="s">
        <v>132</v>
      </c>
      <c r="B83" s="70">
        <v>926</v>
      </c>
      <c r="C83" s="213" t="s">
        <v>36</v>
      </c>
      <c r="D83" s="213"/>
      <c r="E83" s="213"/>
      <c r="F83" s="213"/>
      <c r="G83" s="213"/>
      <c r="H83" s="213"/>
      <c r="I83" s="213"/>
      <c r="J83" s="214">
        <f>J84</f>
        <v>1352.2</v>
      </c>
    </row>
    <row r="84" spans="1:11" ht="18.75">
      <c r="A84" s="31" t="s">
        <v>133</v>
      </c>
      <c r="B84" s="70">
        <v>926</v>
      </c>
      <c r="C84" s="54" t="s">
        <v>36</v>
      </c>
      <c r="D84" s="54" t="s">
        <v>134</v>
      </c>
      <c r="E84" s="54"/>
      <c r="F84" s="54"/>
      <c r="G84" s="54"/>
      <c r="H84" s="54"/>
      <c r="I84" s="54"/>
      <c r="J84" s="210">
        <f>J87</f>
        <v>1352.2</v>
      </c>
    </row>
    <row r="85" spans="1:11" ht="37.5">
      <c r="A85" s="35" t="s">
        <v>129</v>
      </c>
      <c r="B85" s="70">
        <v>926</v>
      </c>
      <c r="C85" s="54" t="s">
        <v>36</v>
      </c>
      <c r="D85" s="54" t="s">
        <v>134</v>
      </c>
      <c r="E85" s="36">
        <v>89</v>
      </c>
      <c r="F85" s="36">
        <v>0</v>
      </c>
      <c r="G85" s="46"/>
      <c r="H85" s="54"/>
      <c r="I85" s="54"/>
      <c r="J85" s="210">
        <f>J89</f>
        <v>1352.2</v>
      </c>
    </row>
    <row r="86" spans="1:11" ht="56.25">
      <c r="A86" s="35" t="s">
        <v>130</v>
      </c>
      <c r="B86" s="70">
        <v>926</v>
      </c>
      <c r="C86" s="54" t="s">
        <v>36</v>
      </c>
      <c r="D86" s="54" t="s">
        <v>134</v>
      </c>
      <c r="E86" s="36">
        <v>89</v>
      </c>
      <c r="F86" s="36">
        <v>1</v>
      </c>
      <c r="G86" s="46" t="s">
        <v>138</v>
      </c>
      <c r="H86" s="54"/>
      <c r="I86" s="54"/>
      <c r="J86" s="210">
        <f>J89</f>
        <v>1352.2</v>
      </c>
    </row>
    <row r="87" spans="1:11" ht="141.75">
      <c r="A87" s="91" t="s">
        <v>154</v>
      </c>
      <c r="B87" s="70">
        <v>926</v>
      </c>
      <c r="C87" s="54" t="s">
        <v>36</v>
      </c>
      <c r="D87" s="54" t="s">
        <v>134</v>
      </c>
      <c r="E87" s="36">
        <v>89</v>
      </c>
      <c r="F87" s="36">
        <v>1</v>
      </c>
      <c r="G87" s="46" t="s">
        <v>138</v>
      </c>
      <c r="H87" s="54" t="s">
        <v>153</v>
      </c>
      <c r="I87" s="54"/>
      <c r="J87" s="210">
        <f t="shared" ref="J87:J88" si="8">J88</f>
        <v>1352.2</v>
      </c>
    </row>
    <row r="88" spans="1:11" ht="37.5">
      <c r="A88" s="29" t="s">
        <v>161</v>
      </c>
      <c r="B88" s="70">
        <v>926</v>
      </c>
      <c r="C88" s="54" t="s">
        <v>36</v>
      </c>
      <c r="D88" s="54" t="s">
        <v>134</v>
      </c>
      <c r="E88" s="36">
        <v>89</v>
      </c>
      <c r="F88" s="36">
        <v>1</v>
      </c>
      <c r="G88" s="46" t="s">
        <v>138</v>
      </c>
      <c r="H88" s="54" t="s">
        <v>153</v>
      </c>
      <c r="I88" s="54" t="s">
        <v>172</v>
      </c>
      <c r="J88" s="210">
        <f t="shared" si="8"/>
        <v>1352.2</v>
      </c>
      <c r="K88">
        <v>11.73676</v>
      </c>
    </row>
    <row r="89" spans="1:11" ht="37.5">
      <c r="A89" s="44" t="s">
        <v>146</v>
      </c>
      <c r="B89" s="70">
        <v>926</v>
      </c>
      <c r="C89" s="54" t="s">
        <v>36</v>
      </c>
      <c r="D89" s="54" t="s">
        <v>134</v>
      </c>
      <c r="E89" s="36">
        <v>89</v>
      </c>
      <c r="F89" s="36">
        <v>1</v>
      </c>
      <c r="G89" s="46" t="s">
        <v>138</v>
      </c>
      <c r="H89" s="54" t="s">
        <v>153</v>
      </c>
      <c r="I89" s="54" t="s">
        <v>145</v>
      </c>
      <c r="J89" s="234">
        <f>J90</f>
        <v>1352.2</v>
      </c>
      <c r="K89">
        <v>11.73676</v>
      </c>
    </row>
    <row r="90" spans="1:11" ht="18.75">
      <c r="A90" s="72" t="s">
        <v>177</v>
      </c>
      <c r="B90" s="70">
        <v>926</v>
      </c>
      <c r="C90" s="54" t="s">
        <v>36</v>
      </c>
      <c r="D90" s="54" t="s">
        <v>134</v>
      </c>
      <c r="E90" s="36">
        <v>89</v>
      </c>
      <c r="F90" s="36">
        <v>1</v>
      </c>
      <c r="G90" s="46" t="s">
        <v>138</v>
      </c>
      <c r="H90" s="54" t="s">
        <v>153</v>
      </c>
      <c r="I90" s="54" t="s">
        <v>65</v>
      </c>
      <c r="J90" s="234">
        <f>пр4!I70</f>
        <v>1352.2</v>
      </c>
    </row>
    <row r="91" spans="1:11" ht="18.75">
      <c r="A91" s="215" t="s">
        <v>41</v>
      </c>
      <c r="B91" s="70">
        <v>926</v>
      </c>
      <c r="C91" s="216" t="s">
        <v>40</v>
      </c>
      <c r="D91" s="216"/>
      <c r="E91" s="216"/>
      <c r="F91" s="216"/>
      <c r="G91" s="216"/>
      <c r="H91" s="216"/>
      <c r="I91" s="216"/>
      <c r="J91" s="217">
        <f>J92+J99+J103</f>
        <v>408.4</v>
      </c>
      <c r="K91">
        <v>11.73676</v>
      </c>
    </row>
    <row r="92" spans="1:11" ht="18.75">
      <c r="A92" s="218" t="s">
        <v>116</v>
      </c>
      <c r="B92" s="70">
        <v>926</v>
      </c>
      <c r="C92" s="219" t="s">
        <v>40</v>
      </c>
      <c r="D92" s="219" t="s">
        <v>45</v>
      </c>
      <c r="E92" s="219"/>
      <c r="F92" s="219"/>
      <c r="G92" s="219"/>
      <c r="H92" s="219"/>
      <c r="I92" s="219"/>
      <c r="J92" s="220">
        <f t="shared" ref="J92:J96" si="9">J93</f>
        <v>200</v>
      </c>
      <c r="K92">
        <v>11.73676</v>
      </c>
    </row>
    <row r="93" spans="1:11" ht="37.5">
      <c r="A93" s="49" t="s">
        <v>129</v>
      </c>
      <c r="B93" s="70">
        <v>926</v>
      </c>
      <c r="C93" s="60" t="s">
        <v>40</v>
      </c>
      <c r="D93" s="60" t="s">
        <v>45</v>
      </c>
      <c r="E93" s="43" t="s">
        <v>136</v>
      </c>
      <c r="F93" s="43" t="s">
        <v>137</v>
      </c>
      <c r="G93" s="54"/>
      <c r="H93" s="54"/>
      <c r="I93" s="54"/>
      <c r="J93" s="189">
        <f t="shared" si="9"/>
        <v>200</v>
      </c>
      <c r="K93">
        <v>11.73676</v>
      </c>
    </row>
    <row r="94" spans="1:11" ht="56.25">
      <c r="A94" s="45" t="s">
        <v>130</v>
      </c>
      <c r="B94" s="70">
        <v>926</v>
      </c>
      <c r="C94" s="60" t="s">
        <v>40</v>
      </c>
      <c r="D94" s="60" t="s">
        <v>45</v>
      </c>
      <c r="E94" s="43" t="s">
        <v>136</v>
      </c>
      <c r="F94" s="43" t="s">
        <v>56</v>
      </c>
      <c r="G94" s="54"/>
      <c r="H94" s="54"/>
      <c r="I94" s="54"/>
      <c r="J94" s="189">
        <f t="shared" si="9"/>
        <v>200</v>
      </c>
    </row>
    <row r="95" spans="1:11" ht="18.75">
      <c r="A95" s="48" t="s">
        <v>46</v>
      </c>
      <c r="B95" s="70">
        <v>926</v>
      </c>
      <c r="C95" s="54" t="s">
        <v>40</v>
      </c>
      <c r="D95" s="54" t="s">
        <v>45</v>
      </c>
      <c r="E95" s="54" t="s">
        <v>136</v>
      </c>
      <c r="F95" s="54" t="s">
        <v>56</v>
      </c>
      <c r="G95" s="54" t="s">
        <v>138</v>
      </c>
      <c r="H95" s="54" t="s">
        <v>155</v>
      </c>
      <c r="I95" s="54"/>
      <c r="J95" s="210">
        <f t="shared" si="9"/>
        <v>200</v>
      </c>
    </row>
    <row r="96" spans="1:11" ht="37.5">
      <c r="A96" s="29" t="s">
        <v>161</v>
      </c>
      <c r="B96" s="70">
        <v>926</v>
      </c>
      <c r="C96" s="54" t="s">
        <v>40</v>
      </c>
      <c r="D96" s="54" t="s">
        <v>45</v>
      </c>
      <c r="E96" s="54" t="s">
        <v>136</v>
      </c>
      <c r="F96" s="54" t="s">
        <v>56</v>
      </c>
      <c r="G96" s="54" t="s">
        <v>138</v>
      </c>
      <c r="H96" s="54" t="s">
        <v>155</v>
      </c>
      <c r="I96" s="54" t="s">
        <v>172</v>
      </c>
      <c r="J96" s="210">
        <f t="shared" si="9"/>
        <v>200</v>
      </c>
    </row>
    <row r="97" spans="1:10" ht="37.5">
      <c r="A97" s="44" t="s">
        <v>146</v>
      </c>
      <c r="B97" s="70">
        <v>926</v>
      </c>
      <c r="C97" s="54" t="s">
        <v>40</v>
      </c>
      <c r="D97" s="54" t="s">
        <v>45</v>
      </c>
      <c r="E97" s="54" t="s">
        <v>136</v>
      </c>
      <c r="F97" s="54" t="s">
        <v>56</v>
      </c>
      <c r="G97" s="54" t="s">
        <v>138</v>
      </c>
      <c r="H97" s="54" t="s">
        <v>155</v>
      </c>
      <c r="I97" s="54" t="s">
        <v>145</v>
      </c>
      <c r="J97" s="211">
        <f>J98</f>
        <v>200</v>
      </c>
    </row>
    <row r="98" spans="1:10" ht="18.75">
      <c r="A98" s="72" t="s">
        <v>177</v>
      </c>
      <c r="B98" s="70">
        <v>926</v>
      </c>
      <c r="C98" s="54" t="s">
        <v>40</v>
      </c>
      <c r="D98" s="54" t="s">
        <v>45</v>
      </c>
      <c r="E98" s="54" t="s">
        <v>136</v>
      </c>
      <c r="F98" s="54" t="s">
        <v>56</v>
      </c>
      <c r="G98" s="54" t="s">
        <v>138</v>
      </c>
      <c r="H98" s="54" t="s">
        <v>155</v>
      </c>
      <c r="I98" s="54" t="s">
        <v>65</v>
      </c>
      <c r="J98" s="211">
        <f>пр4!I77</f>
        <v>200</v>
      </c>
    </row>
    <row r="99" spans="1:10" ht="18.75">
      <c r="A99" s="221" t="s">
        <v>255</v>
      </c>
      <c r="B99" s="70">
        <v>926</v>
      </c>
      <c r="C99" s="216" t="s">
        <v>40</v>
      </c>
      <c r="D99" s="216" t="s">
        <v>45</v>
      </c>
      <c r="E99" s="216" t="s">
        <v>136</v>
      </c>
      <c r="F99" s="216" t="s">
        <v>56</v>
      </c>
      <c r="G99" s="216" t="s">
        <v>138</v>
      </c>
      <c r="H99" s="216" t="s">
        <v>254</v>
      </c>
      <c r="I99" s="213"/>
      <c r="J99" s="222">
        <f>J101</f>
        <v>5</v>
      </c>
    </row>
    <row r="100" spans="1:10" ht="37.5">
      <c r="A100" s="29" t="s">
        <v>161</v>
      </c>
      <c r="B100" s="70">
        <v>926</v>
      </c>
      <c r="C100" s="54" t="s">
        <v>40</v>
      </c>
      <c r="D100" s="54" t="s">
        <v>45</v>
      </c>
      <c r="E100" s="54" t="s">
        <v>136</v>
      </c>
      <c r="F100" s="54" t="s">
        <v>56</v>
      </c>
      <c r="G100" s="54" t="s">
        <v>138</v>
      </c>
      <c r="H100" s="54" t="s">
        <v>254</v>
      </c>
      <c r="I100" s="54" t="s">
        <v>172</v>
      </c>
      <c r="J100" s="211">
        <f t="shared" ref="J100:J101" si="10">J101</f>
        <v>5</v>
      </c>
    </row>
    <row r="101" spans="1:10" ht="37.5">
      <c r="A101" s="44" t="s">
        <v>146</v>
      </c>
      <c r="B101" s="70">
        <v>926</v>
      </c>
      <c r="C101" s="54" t="s">
        <v>40</v>
      </c>
      <c r="D101" s="54" t="s">
        <v>45</v>
      </c>
      <c r="E101" s="54" t="s">
        <v>136</v>
      </c>
      <c r="F101" s="54" t="s">
        <v>56</v>
      </c>
      <c r="G101" s="54" t="s">
        <v>138</v>
      </c>
      <c r="H101" s="54" t="s">
        <v>254</v>
      </c>
      <c r="I101" s="54" t="s">
        <v>145</v>
      </c>
      <c r="J101" s="211">
        <f t="shared" si="10"/>
        <v>5</v>
      </c>
    </row>
    <row r="102" spans="1:10" ht="18.75">
      <c r="A102" s="72" t="s">
        <v>177</v>
      </c>
      <c r="B102" s="70">
        <v>926</v>
      </c>
      <c r="C102" s="54" t="s">
        <v>40</v>
      </c>
      <c r="D102" s="54" t="s">
        <v>45</v>
      </c>
      <c r="E102" s="54" t="s">
        <v>136</v>
      </c>
      <c r="F102" s="54" t="s">
        <v>56</v>
      </c>
      <c r="G102" s="54" t="s">
        <v>138</v>
      </c>
      <c r="H102" s="54" t="s">
        <v>254</v>
      </c>
      <c r="I102" s="54" t="s">
        <v>65</v>
      </c>
      <c r="J102" s="211">
        <f>пр4!I80</f>
        <v>5</v>
      </c>
    </row>
    <row r="103" spans="1:10" s="112" customFormat="1" ht="18.75">
      <c r="A103" s="123" t="s">
        <v>157</v>
      </c>
      <c r="B103" s="70">
        <v>926</v>
      </c>
      <c r="C103" s="213" t="s">
        <v>40</v>
      </c>
      <c r="D103" s="213" t="s">
        <v>45</v>
      </c>
      <c r="E103" s="213" t="s">
        <v>136</v>
      </c>
      <c r="F103" s="213"/>
      <c r="G103" s="213"/>
      <c r="H103" s="213"/>
      <c r="I103" s="213"/>
      <c r="J103" s="214">
        <f t="shared" ref="J103:J104" si="11">J106</f>
        <v>203.4</v>
      </c>
    </row>
    <row r="104" spans="1:10" s="112" customFormat="1" ht="37.5">
      <c r="A104" s="49" t="s">
        <v>129</v>
      </c>
      <c r="B104" s="70">
        <v>926</v>
      </c>
      <c r="C104" s="60" t="s">
        <v>40</v>
      </c>
      <c r="D104" s="60" t="s">
        <v>45</v>
      </c>
      <c r="E104" s="43" t="s">
        <v>136</v>
      </c>
      <c r="F104" s="43" t="s">
        <v>137</v>
      </c>
      <c r="G104" s="54"/>
      <c r="H104" s="54"/>
      <c r="I104" s="54"/>
      <c r="J104" s="189">
        <f t="shared" si="11"/>
        <v>203.4</v>
      </c>
    </row>
    <row r="105" spans="1:10" s="112" customFormat="1" ht="56.25">
      <c r="A105" s="45" t="s">
        <v>130</v>
      </c>
      <c r="B105" s="70">
        <v>926</v>
      </c>
      <c r="C105" s="60" t="s">
        <v>40</v>
      </c>
      <c r="D105" s="60" t="s">
        <v>45</v>
      </c>
      <c r="E105" s="43" t="s">
        <v>136</v>
      </c>
      <c r="F105" s="43" t="s">
        <v>56</v>
      </c>
      <c r="G105" s="54"/>
      <c r="H105" s="54"/>
      <c r="I105" s="54"/>
      <c r="J105" s="189">
        <f>J107</f>
        <v>203.4</v>
      </c>
    </row>
    <row r="106" spans="1:10" ht="37.5">
      <c r="A106" s="29" t="s">
        <v>161</v>
      </c>
      <c r="B106" s="70">
        <v>926</v>
      </c>
      <c r="C106" s="54" t="s">
        <v>40</v>
      </c>
      <c r="D106" s="54" t="s">
        <v>45</v>
      </c>
      <c r="E106" s="54" t="s">
        <v>136</v>
      </c>
      <c r="F106" s="54" t="s">
        <v>56</v>
      </c>
      <c r="G106" s="54" t="s">
        <v>138</v>
      </c>
      <c r="H106" s="54" t="s">
        <v>156</v>
      </c>
      <c r="I106" s="54" t="s">
        <v>172</v>
      </c>
      <c r="J106" s="210">
        <f t="shared" ref="J106:J107" si="12">J107</f>
        <v>203.4</v>
      </c>
    </row>
    <row r="107" spans="1:10" ht="37.5">
      <c r="A107" s="44" t="s">
        <v>146</v>
      </c>
      <c r="B107" s="70">
        <v>926</v>
      </c>
      <c r="C107" s="54" t="s">
        <v>40</v>
      </c>
      <c r="D107" s="54" t="s">
        <v>45</v>
      </c>
      <c r="E107" s="54" t="s">
        <v>136</v>
      </c>
      <c r="F107" s="54" t="s">
        <v>56</v>
      </c>
      <c r="G107" s="54" t="s">
        <v>138</v>
      </c>
      <c r="H107" s="54" t="s">
        <v>156</v>
      </c>
      <c r="I107" s="54" t="s">
        <v>145</v>
      </c>
      <c r="J107" s="211">
        <f t="shared" si="12"/>
        <v>203.4</v>
      </c>
    </row>
    <row r="108" spans="1:10" ht="18.75">
      <c r="A108" s="72" t="s">
        <v>177</v>
      </c>
      <c r="B108" s="70">
        <v>926</v>
      </c>
      <c r="C108" s="54" t="s">
        <v>40</v>
      </c>
      <c r="D108" s="54" t="s">
        <v>45</v>
      </c>
      <c r="E108" s="54" t="s">
        <v>136</v>
      </c>
      <c r="F108" s="54" t="s">
        <v>56</v>
      </c>
      <c r="G108" s="54" t="s">
        <v>138</v>
      </c>
      <c r="H108" s="54" t="s">
        <v>156</v>
      </c>
      <c r="I108" s="54" t="s">
        <v>65</v>
      </c>
      <c r="J108" s="211">
        <f>пр4!I85</f>
        <v>203.4</v>
      </c>
    </row>
    <row r="109" spans="1:10" ht="18.75">
      <c r="A109" s="212" t="s">
        <v>59</v>
      </c>
      <c r="B109" s="70">
        <v>926</v>
      </c>
      <c r="C109" s="213" t="s">
        <v>60</v>
      </c>
      <c r="D109" s="213"/>
      <c r="E109" s="213"/>
      <c r="F109" s="213"/>
      <c r="G109" s="213"/>
      <c r="H109" s="213"/>
      <c r="I109" s="213" t="s">
        <v>33</v>
      </c>
      <c r="J109" s="223">
        <f t="shared" ref="J109:J114" si="13">J110</f>
        <v>298.8</v>
      </c>
    </row>
    <row r="110" spans="1:10" ht="18.75">
      <c r="A110" s="33" t="s">
        <v>61</v>
      </c>
      <c r="B110" s="70">
        <v>926</v>
      </c>
      <c r="C110" s="43" t="s">
        <v>60</v>
      </c>
      <c r="D110" s="43" t="s">
        <v>35</v>
      </c>
      <c r="E110" s="43"/>
      <c r="F110" s="43"/>
      <c r="G110" s="43"/>
      <c r="H110" s="43"/>
      <c r="I110" s="43"/>
      <c r="J110" s="197">
        <f t="shared" si="13"/>
        <v>298.8</v>
      </c>
    </row>
    <row r="111" spans="1:10" ht="37.5">
      <c r="A111" s="49" t="s">
        <v>129</v>
      </c>
      <c r="B111" s="70">
        <v>926</v>
      </c>
      <c r="C111" s="43" t="s">
        <v>60</v>
      </c>
      <c r="D111" s="43" t="s">
        <v>35</v>
      </c>
      <c r="E111" s="43" t="s">
        <v>136</v>
      </c>
      <c r="F111" s="43" t="s">
        <v>137</v>
      </c>
      <c r="G111" s="43"/>
      <c r="H111" s="43"/>
      <c r="I111" s="43"/>
      <c r="J111" s="197">
        <f t="shared" si="13"/>
        <v>298.8</v>
      </c>
    </row>
    <row r="112" spans="1:10" ht="51.75" customHeight="1">
      <c r="A112" s="45" t="s">
        <v>130</v>
      </c>
      <c r="B112" s="70">
        <v>926</v>
      </c>
      <c r="C112" s="43" t="s">
        <v>60</v>
      </c>
      <c r="D112" s="43" t="s">
        <v>35</v>
      </c>
      <c r="E112" s="43" t="s">
        <v>136</v>
      </c>
      <c r="F112" s="43" t="s">
        <v>56</v>
      </c>
      <c r="G112" s="43"/>
      <c r="H112" s="43"/>
      <c r="I112" s="43"/>
      <c r="J112" s="197">
        <f t="shared" si="13"/>
        <v>298.8</v>
      </c>
    </row>
    <row r="113" spans="1:10" ht="33" customHeight="1">
      <c r="A113" s="30" t="s">
        <v>135</v>
      </c>
      <c r="B113" s="70">
        <v>926</v>
      </c>
      <c r="C113" s="43" t="s">
        <v>60</v>
      </c>
      <c r="D113" s="43" t="s">
        <v>35</v>
      </c>
      <c r="E113" s="43" t="s">
        <v>136</v>
      </c>
      <c r="F113" s="43" t="s">
        <v>56</v>
      </c>
      <c r="G113" s="43" t="s">
        <v>138</v>
      </c>
      <c r="H113" s="43" t="s">
        <v>158</v>
      </c>
      <c r="I113" s="43"/>
      <c r="J113" s="197">
        <f>J115</f>
        <v>298.8</v>
      </c>
    </row>
    <row r="114" spans="1:10" ht="45" customHeight="1">
      <c r="A114" s="47" t="s">
        <v>160</v>
      </c>
      <c r="B114" s="70">
        <v>926</v>
      </c>
      <c r="C114" s="43" t="s">
        <v>60</v>
      </c>
      <c r="D114" s="43" t="s">
        <v>35</v>
      </c>
      <c r="E114" s="43" t="s">
        <v>136</v>
      </c>
      <c r="F114" s="43" t="s">
        <v>56</v>
      </c>
      <c r="G114" s="43" t="s">
        <v>138</v>
      </c>
      <c r="H114" s="43" t="s">
        <v>158</v>
      </c>
      <c r="I114" s="43" t="s">
        <v>174</v>
      </c>
      <c r="J114" s="197">
        <f t="shared" si="13"/>
        <v>298.8</v>
      </c>
    </row>
    <row r="115" spans="1:10" ht="36.75" customHeight="1">
      <c r="A115" s="47" t="s">
        <v>173</v>
      </c>
      <c r="B115" s="70">
        <v>926</v>
      </c>
      <c r="C115" s="43" t="s">
        <v>60</v>
      </c>
      <c r="D115" s="43" t="s">
        <v>35</v>
      </c>
      <c r="E115" s="43" t="s">
        <v>136</v>
      </c>
      <c r="F115" s="43" t="s">
        <v>56</v>
      </c>
      <c r="G115" s="43" t="s">
        <v>138</v>
      </c>
      <c r="H115" s="43" t="s">
        <v>158</v>
      </c>
      <c r="I115" s="43" t="s">
        <v>159</v>
      </c>
      <c r="J115" s="199">
        <f>J116</f>
        <v>298.8</v>
      </c>
    </row>
    <row r="116" spans="1:10" ht="30.75" customHeight="1">
      <c r="A116" s="235" t="s">
        <v>323</v>
      </c>
      <c r="B116" s="70">
        <v>926</v>
      </c>
      <c r="C116" s="43" t="s">
        <v>60</v>
      </c>
      <c r="D116" s="43" t="s">
        <v>35</v>
      </c>
      <c r="E116" s="43" t="s">
        <v>136</v>
      </c>
      <c r="F116" s="43" t="s">
        <v>56</v>
      </c>
      <c r="G116" s="43" t="s">
        <v>138</v>
      </c>
      <c r="H116" s="43" t="s">
        <v>158</v>
      </c>
      <c r="I116" s="43" t="s">
        <v>117</v>
      </c>
      <c r="J116" s="199">
        <v>298.8</v>
      </c>
    </row>
    <row r="117" spans="1:10" ht="37.5">
      <c r="A117" s="122" t="s">
        <v>244</v>
      </c>
      <c r="B117" s="122"/>
      <c r="C117" s="105" t="s">
        <v>47</v>
      </c>
      <c r="D117" s="105" t="s">
        <v>35</v>
      </c>
      <c r="E117" s="105"/>
      <c r="F117" s="105"/>
      <c r="G117" s="105"/>
      <c r="H117" s="105"/>
      <c r="I117" s="224"/>
      <c r="J117" s="225">
        <f>J118</f>
        <v>0</v>
      </c>
    </row>
    <row r="118" spans="1:10" ht="56.25">
      <c r="A118" s="47" t="s">
        <v>130</v>
      </c>
      <c r="B118" s="47"/>
      <c r="C118" s="43" t="s">
        <v>47</v>
      </c>
      <c r="D118" s="43" t="s">
        <v>35</v>
      </c>
      <c r="E118" s="43" t="s">
        <v>136</v>
      </c>
      <c r="F118" s="43" t="s">
        <v>56</v>
      </c>
      <c r="G118" s="43"/>
      <c r="H118" s="43"/>
      <c r="I118" s="226"/>
      <c r="J118" s="119">
        <f>J119</f>
        <v>0</v>
      </c>
    </row>
    <row r="119" spans="1:10" ht="18.75">
      <c r="A119" s="47" t="s">
        <v>245</v>
      </c>
      <c r="B119" s="47"/>
      <c r="C119" s="43" t="s">
        <v>47</v>
      </c>
      <c r="D119" s="43" t="s">
        <v>35</v>
      </c>
      <c r="E119" s="43" t="s">
        <v>136</v>
      </c>
      <c r="F119" s="43" t="s">
        <v>56</v>
      </c>
      <c r="G119" s="43" t="s">
        <v>138</v>
      </c>
      <c r="H119" s="43" t="s">
        <v>246</v>
      </c>
      <c r="I119" s="226"/>
      <c r="J119" s="119">
        <f>J120</f>
        <v>0</v>
      </c>
    </row>
    <row r="120" spans="1:10" ht="18.75">
      <c r="A120" s="47" t="s">
        <v>247</v>
      </c>
      <c r="B120" s="47"/>
      <c r="C120" s="43" t="s">
        <v>47</v>
      </c>
      <c r="D120" s="43" t="s">
        <v>35</v>
      </c>
      <c r="E120" s="43" t="s">
        <v>136</v>
      </c>
      <c r="F120" s="43" t="s">
        <v>56</v>
      </c>
      <c r="G120" s="43" t="s">
        <v>138</v>
      </c>
      <c r="H120" s="43" t="s">
        <v>246</v>
      </c>
      <c r="I120" s="227">
        <v>700</v>
      </c>
      <c r="J120" s="119"/>
    </row>
    <row r="121" spans="1:10">
      <c r="J121" s="12"/>
    </row>
    <row r="122" spans="1:10" ht="25.5">
      <c r="A122" s="63"/>
      <c r="B122" s="63"/>
      <c r="C122" s="64"/>
      <c r="D122" s="64"/>
      <c r="E122" s="64"/>
      <c r="F122" s="64"/>
      <c r="G122" s="64"/>
      <c r="H122" s="61"/>
      <c r="I122" s="62"/>
      <c r="J122" s="228">
        <f>J18+J46</f>
        <v>1277.1999999999998</v>
      </c>
    </row>
    <row r="123" spans="1:10" ht="15">
      <c r="I123" s="183">
        <v>1277.2</v>
      </c>
      <c r="J123" s="158">
        <v>1188.4000000000001</v>
      </c>
    </row>
    <row r="124" spans="1:10">
      <c r="J124" s="12"/>
    </row>
    <row r="125" spans="1:10">
      <c r="J125" s="12"/>
    </row>
    <row r="126" spans="1:10">
      <c r="A126" s="37"/>
      <c r="B126" s="37"/>
      <c r="C126" s="57"/>
      <c r="D126" s="57"/>
      <c r="E126" s="57"/>
      <c r="F126" s="57"/>
      <c r="G126" s="57"/>
      <c r="H126" s="58"/>
      <c r="I126" s="59"/>
      <c r="J126" s="233">
        <f>J122-I123</f>
        <v>0</v>
      </c>
    </row>
    <row r="127" spans="1:10">
      <c r="J127" s="12"/>
    </row>
    <row r="128" spans="1:10">
      <c r="J128" s="12"/>
    </row>
  </sheetData>
  <autoFilter ref="A4:H120"/>
  <mergeCells count="3">
    <mergeCell ref="C1:J1"/>
    <mergeCell ref="A3:J3"/>
    <mergeCell ref="E5:H5"/>
  </mergeCells>
  <phoneticPr fontId="2" type="noConversion"/>
  <conditionalFormatting sqref="A63 I117:I120 I43:I53 A83:A84">
    <cfRule type="expression" dxfId="81" priority="108" stopIfTrue="1">
      <formula>$C43=""</formula>
    </cfRule>
    <cfRule type="expression" dxfId="80" priority="109" stopIfTrue="1">
      <formula>#REF!&lt;&gt;""</formula>
    </cfRule>
  </conditionalFormatting>
  <conditionalFormatting sqref="I58:I62 I12:I15 I54:I55 A113 I35:I42">
    <cfRule type="expression" dxfId="79" priority="110" stopIfTrue="1">
      <formula>$I12=""</formula>
    </cfRule>
    <cfRule type="expression" dxfId="78" priority="111" stopIfTrue="1">
      <formula>#REF!&lt;&gt;""</formula>
    </cfRule>
    <cfRule type="expression" dxfId="77" priority="112" stopIfTrue="1">
      <formula>AND($J12="",$I12&lt;&gt;"")</formula>
    </cfRule>
  </conditionalFormatting>
  <conditionalFormatting sqref="C117:H120 C111:I116">
    <cfRule type="expression" dxfId="76" priority="113" stopIfTrue="1">
      <formula>#REF!=""</formula>
    </cfRule>
  </conditionalFormatting>
  <conditionalFormatting sqref="J63:J70">
    <cfRule type="expression" dxfId="75" priority="114" stopIfTrue="1">
      <formula>#REF!=""</formula>
    </cfRule>
    <cfRule type="expression" dxfId="74" priority="115" stopIfTrue="1">
      <formula>#REF!&lt;&gt;""</formula>
    </cfRule>
  </conditionalFormatting>
  <conditionalFormatting sqref="A6:B7 I6:J11 J12:J15 A11 K16:K20 H73:J74 A75 I75:J75 A95 G104:J105 A92 A103 C93:D94 C104:D105 C83:J84 C92:J92 A8 E91:J91 C6:H20 A71:A72 C71:J72 C73:D82 G93:J94 C106:J108 C95:J103 H76:J82 C85:D91 H85:J90 I56:J57 B8:B116">
    <cfRule type="expression" dxfId="73" priority="116" stopIfTrue="1">
      <formula>$D6=""</formula>
    </cfRule>
    <cfRule type="expression" dxfId="72" priority="117" stopIfTrue="1">
      <formula>#REF!&lt;&gt;""</formula>
    </cfRule>
  </conditionalFormatting>
  <conditionalFormatting sqref="J54:J55 J21 J109:J116 J24:J28 A21 A109:A110 C109:I110 J58:J62 J31:J42">
    <cfRule type="expression" dxfId="71" priority="118" stopIfTrue="1">
      <formula>$D21=""</formula>
    </cfRule>
    <cfRule type="expression" dxfId="70" priority="119" stopIfTrue="1">
      <formula>#REF!&lt;&gt;""</formula>
    </cfRule>
  </conditionalFormatting>
  <conditionalFormatting sqref="E104:F105 C63:H70 E93:F94">
    <cfRule type="expression" dxfId="69" priority="123" stopIfTrue="1">
      <formula>$J63=""</formula>
    </cfRule>
    <cfRule type="expression" dxfId="68" priority="124" stopIfTrue="1">
      <formula>#REF!&lt;&gt;""</formula>
    </cfRule>
    <cfRule type="expression" dxfId="67" priority="125" stopIfTrue="1">
      <formula>AND(#REF!="",$J63&lt;&gt;"")</formula>
    </cfRule>
  </conditionalFormatting>
  <conditionalFormatting sqref="J22:J23">
    <cfRule type="expression" dxfId="66" priority="126" stopIfTrue="1">
      <formula>$D29=""</formula>
    </cfRule>
    <cfRule type="expression" dxfId="65" priority="127" stopIfTrue="1">
      <formula>#REF!&lt;&gt;""</formula>
    </cfRule>
  </conditionalFormatting>
  <conditionalFormatting sqref="H43:H53">
    <cfRule type="expression" dxfId="64" priority="103" stopIfTrue="1">
      <formula>$H43=""</formula>
    </cfRule>
    <cfRule type="expression" dxfId="63" priority="104" stopIfTrue="1">
      <formula>#REF!&lt;&gt;""</formula>
    </cfRule>
    <cfRule type="expression" dxfId="62" priority="105" stopIfTrue="1">
      <formula>AND($I43="",$H43&lt;&gt;"")</formula>
    </cfRule>
  </conditionalFormatting>
  <conditionalFormatting sqref="J29:J30">
    <cfRule type="expression" dxfId="61" priority="128" stopIfTrue="1">
      <formula>пр5!#REF!=""</formula>
    </cfRule>
    <cfRule type="expression" dxfId="60" priority="129" stopIfTrue="1">
      <formula>#REF!&lt;&gt;""</formula>
    </cfRule>
  </conditionalFormatting>
  <conditionalFormatting sqref="I63:I70">
    <cfRule type="expression" dxfId="59" priority="137" stopIfTrue="1">
      <formula>$J63=""</formula>
    </cfRule>
    <cfRule type="expression" dxfId="58" priority="138" stopIfTrue="1">
      <formula>#REF!&lt;&gt;""</formula>
    </cfRule>
    <cfRule type="expression" dxfId="57" priority="139" stopIfTrue="1">
      <formula>AND(#REF!="",$J63&lt;&gt;"")</formula>
    </cfRule>
  </conditionalFormatting>
  <conditionalFormatting sqref="I16:I20">
    <cfRule type="expression" dxfId="56" priority="140" stopIfTrue="1">
      <formula>$I16=""</formula>
    </cfRule>
    <cfRule type="expression" dxfId="55" priority="141" stopIfTrue="1">
      <formula>#REF!&lt;&gt;""</formula>
    </cfRule>
    <cfRule type="expression" dxfId="54" priority="142" stopIfTrue="1">
      <formula>AND(#REF!="",$I16&lt;&gt;"")</formula>
    </cfRule>
  </conditionalFormatting>
  <pageMargins left="0.59055118110236227" right="0.39370078740157483" top="0.47244094488188981" bottom="0.47244094488188981" header="0.31496062992125984" footer="0.31496062992125984"/>
  <pageSetup paperSize="9" scale="47" orientation="portrait" r:id="rId1"/>
  <headerFooter alignWithMargins="0">
    <oddHeader>&amp;R&amp;P</oddHeader>
  </headerFooter>
  <rowBreaks count="1" manualBreakCount="1">
    <brk id="76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E25"/>
  <sheetViews>
    <sheetView view="pageBreakPreview" topLeftCell="B1" zoomScale="106" zoomScaleNormal="100" zoomScaleSheetLayoutView="106" workbookViewId="0">
      <selection activeCell="J14" sqref="J14"/>
    </sheetView>
  </sheetViews>
  <sheetFormatPr defaultRowHeight="12.75"/>
  <cols>
    <col min="1" max="1" width="25.28515625" style="73" customWidth="1"/>
    <col min="2" max="2" width="51.5703125" style="73" customWidth="1"/>
    <col min="3" max="3" width="15.7109375" style="73" customWidth="1"/>
    <col min="4" max="4" width="15" style="73" customWidth="1"/>
    <col min="5" max="16384" width="9.140625" style="73"/>
  </cols>
  <sheetData>
    <row r="1" spans="1:5" ht="94.5" customHeight="1">
      <c r="A1" s="74"/>
      <c r="B1" s="260" t="s">
        <v>340</v>
      </c>
      <c r="C1" s="260"/>
      <c r="D1" s="171"/>
      <c r="E1" s="171"/>
    </row>
    <row r="2" spans="1:5" ht="15.75" customHeight="1">
      <c r="A2" s="261" t="s">
        <v>341</v>
      </c>
      <c r="B2" s="261"/>
      <c r="C2" s="261"/>
    </row>
    <row r="3" spans="1:5" ht="15.75" customHeight="1">
      <c r="A3" s="261"/>
      <c r="B3" s="261"/>
      <c r="C3" s="261"/>
    </row>
    <row r="4" spans="1:5" ht="36" customHeight="1">
      <c r="A4" s="261"/>
      <c r="B4" s="261"/>
      <c r="C4" s="261"/>
    </row>
    <row r="5" spans="1:5" ht="15.75" hidden="1" customHeight="1">
      <c r="A5" s="261"/>
      <c r="B5" s="261"/>
      <c r="C5" s="261"/>
    </row>
    <row r="6" spans="1:5" ht="15.75">
      <c r="A6" s="262" t="s">
        <v>308</v>
      </c>
      <c r="B6" s="262"/>
      <c r="C6" s="262"/>
    </row>
    <row r="7" spans="1:5" ht="15.75">
      <c r="A7" s="75" t="s">
        <v>1</v>
      </c>
      <c r="B7" s="75" t="s">
        <v>55</v>
      </c>
      <c r="C7" s="229">
        <v>2020</v>
      </c>
    </row>
    <row r="8" spans="1:5" ht="15.6" hidden="1" customHeight="1">
      <c r="A8" s="263"/>
      <c r="B8" s="263"/>
      <c r="C8" s="263"/>
    </row>
    <row r="9" spans="1:5" ht="13.15" hidden="1" customHeight="1">
      <c r="A9" s="76"/>
      <c r="B9" s="77"/>
      <c r="C9" s="77"/>
    </row>
    <row r="10" spans="1:5" ht="15.75">
      <c r="A10" s="78" t="s">
        <v>56</v>
      </c>
      <c r="B10" s="79" t="s">
        <v>57</v>
      </c>
      <c r="C10" s="79"/>
    </row>
    <row r="11" spans="1:5" ht="23.25" customHeight="1">
      <c r="A11" s="230" t="s">
        <v>309</v>
      </c>
      <c r="B11" s="231" t="s">
        <v>178</v>
      </c>
      <c r="C11" s="80">
        <f>'[1]4'!I6-[1]пр.1!C12</f>
        <v>222.89999999999964</v>
      </c>
    </row>
    <row r="12" spans="1:5" ht="25.5">
      <c r="A12" s="230" t="s">
        <v>310</v>
      </c>
      <c r="B12" s="231" t="s">
        <v>179</v>
      </c>
      <c r="C12" s="81">
        <f>C15</f>
        <v>72.2</v>
      </c>
    </row>
    <row r="13" spans="1:5" ht="25.5">
      <c r="A13" s="230" t="s">
        <v>311</v>
      </c>
      <c r="B13" s="231" t="s">
        <v>180</v>
      </c>
      <c r="C13" s="81">
        <f t="shared" ref="C13:C14" si="0">C14</f>
        <v>72.2</v>
      </c>
    </row>
    <row r="14" spans="1:5" ht="25.5">
      <c r="A14" s="230" t="s">
        <v>312</v>
      </c>
      <c r="B14" s="231" t="s">
        <v>181</v>
      </c>
      <c r="C14" s="81">
        <f t="shared" si="0"/>
        <v>72.2</v>
      </c>
    </row>
    <row r="15" spans="1:5" ht="38.25">
      <c r="A15" s="230" t="s">
        <v>313</v>
      </c>
      <c r="B15" s="231" t="s">
        <v>182</v>
      </c>
      <c r="C15" s="81">
        <v>72.2</v>
      </c>
    </row>
    <row r="16" spans="1:5">
      <c r="A16" s="230" t="s">
        <v>310</v>
      </c>
      <c r="B16" s="231" t="s">
        <v>248</v>
      </c>
      <c r="C16" s="81"/>
    </row>
    <row r="17" spans="1:3" ht="25.5">
      <c r="A17" s="230" t="s">
        <v>314</v>
      </c>
      <c r="B17" s="231" t="s">
        <v>249</v>
      </c>
      <c r="C17" s="82"/>
    </row>
    <row r="18" spans="1:3">
      <c r="A18" s="230" t="s">
        <v>315</v>
      </c>
      <c r="B18" s="231" t="s">
        <v>183</v>
      </c>
      <c r="C18" s="83">
        <f>C21</f>
        <v>-4223.8999999999996</v>
      </c>
    </row>
    <row r="19" spans="1:3">
      <c r="A19" s="230" t="s">
        <v>316</v>
      </c>
      <c r="B19" s="231" t="s">
        <v>184</v>
      </c>
      <c r="C19" s="83">
        <f>C21</f>
        <v>-4223.8999999999996</v>
      </c>
    </row>
    <row r="20" spans="1:3" ht="25.5">
      <c r="A20" s="230" t="s">
        <v>317</v>
      </c>
      <c r="B20" s="231" t="s">
        <v>185</v>
      </c>
      <c r="C20" s="81">
        <f>C21</f>
        <v>-4223.8999999999996</v>
      </c>
    </row>
    <row r="21" spans="1:3" ht="25.5">
      <c r="A21" s="230" t="s">
        <v>318</v>
      </c>
      <c r="B21" s="231" t="s">
        <v>186</v>
      </c>
      <c r="C21" s="83">
        <v>-4223.8999999999996</v>
      </c>
    </row>
    <row r="22" spans="1:3">
      <c r="A22" s="230" t="s">
        <v>319</v>
      </c>
      <c r="B22" s="231" t="s">
        <v>187</v>
      </c>
      <c r="C22" s="83">
        <f>C25</f>
        <v>4223.8999999999996</v>
      </c>
    </row>
    <row r="23" spans="1:3">
      <c r="A23" s="230" t="s">
        <v>320</v>
      </c>
      <c r="B23" s="231" t="s">
        <v>188</v>
      </c>
      <c r="C23" s="83">
        <f>C25</f>
        <v>4223.8999999999996</v>
      </c>
    </row>
    <row r="24" spans="1:3" ht="25.5">
      <c r="A24" s="230" t="s">
        <v>321</v>
      </c>
      <c r="B24" s="231" t="s">
        <v>189</v>
      </c>
      <c r="C24" s="83">
        <f>C25</f>
        <v>4223.8999999999996</v>
      </c>
    </row>
    <row r="25" spans="1:3" ht="25.5">
      <c r="A25" s="230" t="s">
        <v>322</v>
      </c>
      <c r="B25" s="231" t="s">
        <v>190</v>
      </c>
      <c r="C25" s="232">
        <v>4223.8999999999996</v>
      </c>
    </row>
  </sheetData>
  <mergeCells count="4">
    <mergeCell ref="B1:C1"/>
    <mergeCell ref="A2:C5"/>
    <mergeCell ref="A6:C6"/>
    <mergeCell ref="A8:C8"/>
  </mergeCells>
  <phoneticPr fontId="2" type="noConversion"/>
  <conditionalFormatting sqref="A1">
    <cfRule type="expression" dxfId="53" priority="2" stopIfTrue="1">
      <formula>#REF!&lt;&gt;""</formula>
    </cfRule>
  </conditionalFormatting>
  <pageMargins left="0.39370078740157483" right="0.19685039370078741" top="0.31496062992125984" bottom="0.39370078740157483" header="0.47244094488188981" footer="0.47244094488188981"/>
  <pageSetup paperSize="9" scale="78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topLeftCell="A4" zoomScaleNormal="100" zoomScaleSheetLayoutView="100" workbookViewId="0">
      <selection sqref="A1:E10"/>
    </sheetView>
  </sheetViews>
  <sheetFormatPr defaultRowHeight="12.75"/>
  <cols>
    <col min="1" max="1" width="17" style="73" customWidth="1"/>
    <col min="2" max="2" width="50.7109375" style="73" customWidth="1"/>
    <col min="3" max="3" width="28.85546875" style="73" customWidth="1"/>
    <col min="4" max="4" width="20.5703125" style="73" customWidth="1"/>
    <col min="5" max="5" width="14.85546875" style="73" customWidth="1"/>
    <col min="6" max="6" width="15" style="73" customWidth="1"/>
    <col min="7" max="16384" width="9.140625" style="73"/>
  </cols>
  <sheetData/>
  <phoneticPr fontId="2" type="noConversion"/>
  <pageMargins left="1.26" right="0.19685039370078741" top="0.22" bottom="0.39370078740157483" header="0.28999999999999998" footer="0.47244094488188981"/>
  <pageSetup paperSize="9" scale="6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пр.1</vt:lpstr>
      <vt:lpstr>пр.2</vt:lpstr>
      <vt:lpstr>пр.3</vt:lpstr>
      <vt:lpstr>пр 2</vt:lpstr>
      <vt:lpstr>пр3</vt:lpstr>
      <vt:lpstr>пр4</vt:lpstr>
      <vt:lpstr>пр5</vt:lpstr>
      <vt:lpstr>6</vt:lpstr>
      <vt:lpstr>пр7</vt:lpstr>
      <vt:lpstr>пр4!Заголовки_для_печати</vt:lpstr>
      <vt:lpstr>пр5!Заголовки_для_печати</vt:lpstr>
      <vt:lpstr>'6'!Область_печати</vt:lpstr>
      <vt:lpstr>пр.1!Область_печати</vt:lpstr>
      <vt:lpstr>пр.2!Область_печати</vt:lpstr>
      <vt:lpstr>пр4!Область_печати</vt:lpstr>
      <vt:lpstr>пр5!Область_печати</vt:lpstr>
      <vt:lpstr>пр4!Приложение2</vt:lpstr>
      <vt:lpstr>пр5!Приложение2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Пользователь Windows</cp:lastModifiedBy>
  <cp:lastPrinted>2019-11-13T12:55:57Z</cp:lastPrinted>
  <dcterms:created xsi:type="dcterms:W3CDTF">2006-11-29T09:17:14Z</dcterms:created>
  <dcterms:modified xsi:type="dcterms:W3CDTF">2020-03-06T08:48:51Z</dcterms:modified>
</cp:coreProperties>
</file>